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апечать\"/>
    </mc:Choice>
  </mc:AlternateContent>
  <xr:revisionPtr revIDLastSave="0" documentId="13_ncr:1_{67C45D51-236B-4A31-A6DE-F11DC03C42FF}" xr6:coauthVersionLast="47" xr6:coauthVersionMax="47" xr10:uidLastSave="{00000000-0000-0000-0000-000000000000}"/>
  <bookViews>
    <workbookView xWindow="-120" yWindow="-120" windowWidth="29040" windowHeight="15840" tabRatio="792" xr2:uid="{5D9A4210-5005-4D60-9A9E-5C6C4ED29D69}"/>
  </bookViews>
  <sheets>
    <sheet name="Лист1" sheetId="10" r:id="rId1"/>
    <sheet name="Лист4" sheetId="13" r:id="rId2"/>
    <sheet name="Лист5" sheetId="14" r:id="rId3"/>
    <sheet name="Лист2" sheetId="11" r:id="rId4"/>
    <sheet name="Лист3" sheetId="1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30" i="10" l="1"/>
  <c r="N229" i="10"/>
  <c r="N227" i="10"/>
  <c r="M226" i="10"/>
  <c r="M225" i="10" s="1"/>
  <c r="N225" i="10" s="1"/>
  <c r="N224" i="10"/>
  <c r="N223" i="10"/>
  <c r="N219" i="10"/>
  <c r="N218" i="10"/>
  <c r="M217" i="10"/>
  <c r="N217" i="10" s="1"/>
  <c r="N190" i="10"/>
  <c r="N189" i="10"/>
  <c r="N187" i="10"/>
  <c r="M186" i="10"/>
  <c r="M185" i="10" s="1"/>
  <c r="N184" i="10"/>
  <c r="N183" i="10"/>
  <c r="N179" i="10"/>
  <c r="M177" i="10"/>
  <c r="N177" i="10" s="1"/>
  <c r="N151" i="10"/>
  <c r="N148" i="10"/>
  <c r="N147" i="10"/>
  <c r="N145" i="10"/>
  <c r="M144" i="10"/>
  <c r="M143" i="10" s="1"/>
  <c r="N142" i="10"/>
  <c r="N141" i="10"/>
  <c r="N137" i="10"/>
  <c r="N136" i="10"/>
  <c r="M135" i="10"/>
  <c r="N135" i="10" s="1"/>
  <c r="N109" i="10"/>
  <c r="N106" i="10"/>
  <c r="N105" i="10"/>
  <c r="N103" i="10"/>
  <c r="M102" i="10"/>
  <c r="M101" i="10" s="1"/>
  <c r="N101" i="10" s="1"/>
  <c r="N100" i="10"/>
  <c r="N99" i="10"/>
  <c r="N95" i="10"/>
  <c r="M93" i="10"/>
  <c r="N93" i="10" s="1"/>
  <c r="N63" i="10"/>
  <c r="N62" i="10"/>
  <c r="N60" i="10"/>
  <c r="M59" i="10"/>
  <c r="N59" i="10" s="1"/>
  <c r="N58" i="10"/>
  <c r="N57" i="10"/>
  <c r="N56" i="10"/>
  <c r="N52" i="10"/>
  <c r="N51" i="10"/>
  <c r="M50" i="10"/>
  <c r="N50" i="10" s="1"/>
  <c r="N20" i="10"/>
  <c r="N19" i="10"/>
  <c r="N17" i="10"/>
  <c r="M16" i="10"/>
  <c r="N16" i="10" s="1"/>
  <c r="N14" i="10"/>
  <c r="N13" i="10"/>
  <c r="N9" i="10"/>
  <c r="M7" i="10"/>
  <c r="N7" i="10" s="1"/>
  <c r="M49" i="10" l="1"/>
  <c r="N226" i="10"/>
  <c r="M216" i="10"/>
  <c r="N185" i="10"/>
  <c r="M176" i="10"/>
  <c r="N186" i="10"/>
  <c r="N143" i="10"/>
  <c r="M134" i="10"/>
  <c r="N144" i="10"/>
  <c r="N102" i="10"/>
  <c r="M92" i="10"/>
  <c r="M15" i="10"/>
  <c r="M67" i="10" l="1"/>
  <c r="N49" i="10"/>
  <c r="M234" i="10"/>
  <c r="N216" i="10"/>
  <c r="M194" i="10"/>
  <c r="N176" i="10"/>
  <c r="M152" i="10"/>
  <c r="N134" i="10"/>
  <c r="M110" i="10"/>
  <c r="N92" i="10"/>
  <c r="M6" i="10"/>
  <c r="N15" i="10"/>
  <c r="N67" i="10" l="1"/>
  <c r="M76" i="10"/>
  <c r="M243" i="10"/>
  <c r="N234" i="10"/>
  <c r="M203" i="10"/>
  <c r="N194" i="10"/>
  <c r="M161" i="10"/>
  <c r="N152" i="10"/>
  <c r="M119" i="10"/>
  <c r="N110" i="10"/>
  <c r="M24" i="10"/>
  <c r="N6" i="10"/>
  <c r="M78" i="10" l="1"/>
  <c r="N78" i="10" s="1"/>
  <c r="N76" i="10"/>
  <c r="M245" i="10"/>
  <c r="N245" i="10" s="1"/>
  <c r="N243" i="10"/>
  <c r="M205" i="10"/>
  <c r="N205" i="10" s="1"/>
  <c r="N203" i="10"/>
  <c r="M163" i="10"/>
  <c r="N163" i="10" s="1"/>
  <c r="N161" i="10"/>
  <c r="M121" i="10"/>
  <c r="N121" i="10" s="1"/>
  <c r="N119" i="10"/>
  <c r="N24" i="10"/>
  <c r="M33" i="10"/>
  <c r="N33" i="10" l="1"/>
  <c r="M35" i="10"/>
  <c r="N35" i="10" s="1"/>
</calcChain>
</file>

<file path=xl/sharedStrings.xml><?xml version="1.0" encoding="utf-8"?>
<sst xmlns="http://schemas.openxmlformats.org/spreadsheetml/2006/main" count="476" uniqueCount="81">
  <si>
    <t>Розрахунок повної собівартості  тарифу на послуги збирання змішаних побутових відходів (твердих) (без податку на додану вартість)</t>
  </si>
  <si>
    <t>№</t>
  </si>
  <si>
    <t>Показник</t>
  </si>
  <si>
    <t>Код рядка</t>
  </si>
  <si>
    <t>Фактично</t>
  </si>
  <si>
    <t>Передбачено діючим тарифом</t>
  </si>
  <si>
    <t xml:space="preserve">Планований період 2024 рік </t>
  </si>
  <si>
    <t>з/п</t>
  </si>
  <si>
    <t>попередній до базового рік ____</t>
  </si>
  <si>
    <t>базовий період рік ____</t>
  </si>
  <si>
    <t>усього, тис. грн</t>
  </si>
  <si>
    <r>
      <t>грн/м</t>
    </r>
    <r>
      <rPr>
        <b/>
        <vertAlign val="superscript"/>
        <sz val="8"/>
        <color rgb="FF000000"/>
        <rFont val="Inherit"/>
      </rPr>
      <t>3</t>
    </r>
  </si>
  <si>
    <t>грн/т</t>
  </si>
  <si>
    <t>А</t>
  </si>
  <si>
    <t>Б</t>
  </si>
  <si>
    <t>В</t>
  </si>
  <si>
    <t>Виробнича собівартість, усього, зокрема:</t>
  </si>
  <si>
    <t>1.1</t>
  </si>
  <si>
    <t>прямі матеріальні витрати, зокрема:</t>
  </si>
  <si>
    <t>1.1.1</t>
  </si>
  <si>
    <t>паливно-мастильні матеріали</t>
  </si>
  <si>
    <t>1.1.2</t>
  </si>
  <si>
    <t>матеріали для ремонту засобів механізації (контейнерів)</t>
  </si>
  <si>
    <t>1.1.3</t>
  </si>
  <si>
    <t>електроенергія на технологічні потреби</t>
  </si>
  <si>
    <t>1.1.4</t>
  </si>
  <si>
    <t>доставка ґрунту**</t>
  </si>
  <si>
    <t>1.1.5</t>
  </si>
  <si>
    <t>матеріальні витрати для збирання, транспортування та знезараження фільтрату**</t>
  </si>
  <si>
    <t>1.1.6</t>
  </si>
  <si>
    <t>інші прямі матеріальні витрати</t>
  </si>
  <si>
    <t>1.2</t>
  </si>
  <si>
    <t>прямі витрати на оплату праці</t>
  </si>
  <si>
    <t>1.3</t>
  </si>
  <si>
    <t>інші прямі витрати, зокрема:</t>
  </si>
  <si>
    <t>1.3.1</t>
  </si>
  <si>
    <t>єдиний внесок на загальнообов'язкове державне соціальне страхування працівників</t>
  </si>
  <si>
    <t>1.3.2</t>
  </si>
  <si>
    <t>амортизація основних виробничих засобів та нематеріальних активів, безпосередньо пов'язаних із наданням послуги</t>
  </si>
  <si>
    <t>1.3.3</t>
  </si>
  <si>
    <t>інші прямі витрати</t>
  </si>
  <si>
    <t>1.4</t>
  </si>
  <si>
    <t>загальновиробничі витрати</t>
  </si>
  <si>
    <t>Адміністративні витрати</t>
  </si>
  <si>
    <t>Витрати на збут</t>
  </si>
  <si>
    <t>Інші операційні витрати</t>
  </si>
  <si>
    <t>Фінансові витрати</t>
  </si>
  <si>
    <t>Усього витрат повної собівартості*</t>
  </si>
  <si>
    <t>Витрати на покриття втрат</t>
  </si>
  <si>
    <t>Планований прибуток*</t>
  </si>
  <si>
    <t>8.1</t>
  </si>
  <si>
    <t>податок на прибуток</t>
  </si>
  <si>
    <t>8.2</t>
  </si>
  <si>
    <t>чистий прибуток, зокрема:</t>
  </si>
  <si>
    <t>8.3</t>
  </si>
  <si>
    <t>дивіденди</t>
  </si>
  <si>
    <t>8.4</t>
  </si>
  <si>
    <t>резервний фонд (капітал)</t>
  </si>
  <si>
    <t>8.5</t>
  </si>
  <si>
    <t>на розвиток виробництва (виробничі інвестиції)</t>
  </si>
  <si>
    <t>інше використання прибутку</t>
  </si>
  <si>
    <t>Вартість послуг  збирання  побутових відходів  для споживачів</t>
  </si>
  <si>
    <t>(керівник)</t>
  </si>
  <si>
    <t>(підпис)</t>
  </si>
  <si>
    <t>(ініціали, прізвище)</t>
  </si>
  <si>
    <t>"___" ______________ 20__ року</t>
  </si>
  <si>
    <t>Розрахунок повної собівартості  тарифу на послуги перевезення змішаних побутових відходів (твердих) (без податку на додану вартість)</t>
  </si>
  <si>
    <t>матеріали для ремонту засобів механізації</t>
  </si>
  <si>
    <t>Розрахунок повної собівартості  тарифу на послуги збирання великогабаритних побутових відходів (без податку на додану вартість)</t>
  </si>
  <si>
    <t>Розрахунок повної собівартості  тарифу на послуги  перевезення  великогабаритних побутових відходів  (без податку на додану вартість)</t>
  </si>
  <si>
    <t xml:space="preserve">матеріали для ремонту засобів механізації </t>
  </si>
  <si>
    <t>Розрахунок повної собівартості  тарифу на послуги збирання ремонтних відходів (будівельних)                                                                                          (без податку на додану вартість)</t>
  </si>
  <si>
    <t>Тариф на послуги збирання твердих   побутових відходів</t>
  </si>
  <si>
    <t>Розрахунок повної собівартості  тарифу на послуги перевезення ремонтних відходів (будівельних)                                                                        (без податку на додану вартість)</t>
  </si>
  <si>
    <r>
      <t>Обсяг послуг з поводження з обутовими відходами (м</t>
    </r>
    <r>
      <rPr>
        <b/>
        <vertAlign val="superscript"/>
        <sz val="8"/>
        <color rgb="FF000000"/>
        <rFont val="Inherit"/>
      </rPr>
      <t>3</t>
    </r>
    <r>
      <rPr>
        <sz val="8"/>
        <color rgb="FF000000"/>
        <rFont val="Inherit"/>
      </rPr>
      <t>, ):</t>
    </r>
  </si>
  <si>
    <r>
      <t xml:space="preserve">Тариф на послуги </t>
    </r>
    <r>
      <rPr>
        <b/>
        <u/>
        <sz val="8"/>
        <color rgb="FF000000"/>
        <rFont val="Inherit"/>
        <charset val="204"/>
      </rPr>
      <t>збирання твердих   побутових відходів</t>
    </r>
  </si>
  <si>
    <r>
      <t xml:space="preserve">Тариф на послуги </t>
    </r>
    <r>
      <rPr>
        <b/>
        <u/>
        <sz val="8"/>
        <color rgb="FF000000"/>
        <rFont val="Inherit"/>
        <charset val="204"/>
      </rPr>
      <t>перевезення твердих   побутових відходів</t>
    </r>
  </si>
  <si>
    <r>
      <t>Тариф на послуги збирання</t>
    </r>
    <r>
      <rPr>
        <b/>
        <u/>
        <sz val="8"/>
        <color rgb="FF000000"/>
        <rFont val="Inherit"/>
        <charset val="204"/>
      </rPr>
      <t xml:space="preserve"> ВГ  відходів</t>
    </r>
  </si>
  <si>
    <r>
      <t>Тариф на послуги</t>
    </r>
    <r>
      <rPr>
        <u/>
        <sz val="8"/>
        <color rgb="FF000000"/>
        <rFont val="Inherit"/>
        <charset val="204"/>
      </rPr>
      <t xml:space="preserve"> </t>
    </r>
    <r>
      <rPr>
        <b/>
        <u/>
        <sz val="8"/>
        <color rgb="FF000000"/>
        <rFont val="Inherit"/>
        <charset val="204"/>
      </rPr>
      <t>перевезення  ВГ  відходів</t>
    </r>
  </si>
  <si>
    <r>
      <t>Вартість послуг  з</t>
    </r>
    <r>
      <rPr>
        <b/>
        <u/>
        <sz val="8"/>
        <color rgb="FF000000"/>
        <rFont val="Inherit"/>
        <charset val="204"/>
      </rPr>
      <t>бирання  будівелльних  відходів</t>
    </r>
    <r>
      <rPr>
        <sz val="8"/>
        <color rgb="FF000000"/>
        <rFont val="Inherit"/>
      </rPr>
      <t xml:space="preserve">   для споживачів</t>
    </r>
  </si>
  <si>
    <r>
      <t xml:space="preserve">Вартість послуг  </t>
    </r>
    <r>
      <rPr>
        <b/>
        <u/>
        <sz val="8"/>
        <color rgb="FF000000"/>
        <rFont val="Inherit"/>
        <charset val="204"/>
      </rPr>
      <t xml:space="preserve">перевезення  будівельних   відходів </t>
    </r>
    <r>
      <rPr>
        <sz val="8"/>
        <color rgb="FF000000"/>
        <rFont val="Inherit"/>
      </rPr>
      <t xml:space="preserve"> для споживачів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</si>
</sst>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04"/>
      <scheme val="minor"/>
    </font>
    <font>
      <b/>
      <vertAlign val="superscript"/>
      <sz val="8"/>
      <color rgb="FF000000"/>
      <name val="Inherit"/>
    </font>
    <font>
      <b/>
      <sz val="8"/>
      <color rgb="FF333333"/>
      <name val="Inherit"/>
    </font>
    <font>
      <sz val="8"/>
      <color rgb="FF000000"/>
      <name val="Inherit"/>
    </font>
    <font>
      <sz val="8"/>
      <color theme="1"/>
      <name val="Calibri"/>
      <family val="2"/>
      <charset val="204"/>
      <scheme val="minor"/>
    </font>
    <font>
      <b/>
      <u/>
      <sz val="8"/>
      <color rgb="FF000000"/>
      <name val="Inherit"/>
      <charset val="204"/>
    </font>
    <font>
      <u/>
      <sz val="8"/>
      <color rgb="FF000000"/>
      <name val="Inherit"/>
      <charset val="204"/>
    </font>
    <font>
      <b/>
      <sz val="8"/>
      <color theme="1"/>
      <name val="Inherit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3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/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4" fontId="4" fillId="0" borderId="14" xfId="0" applyNumberFormat="1" applyFont="1" applyBorder="1"/>
    <xf numFmtId="4" fontId="4" fillId="0" borderId="0" xfId="0" applyNumberFormat="1" applyFont="1"/>
    <xf numFmtId="4" fontId="3" fillId="2" borderId="13" xfId="0" applyNumberFormat="1" applyFont="1" applyFill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0" borderId="15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171450</xdr:rowOff>
    </xdr:from>
    <xdr:to>
      <xdr:col>10</xdr:col>
      <xdr:colOff>285750</xdr:colOff>
      <xdr:row>93</xdr:row>
      <xdr:rowOff>266700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4B7E6D6-B929-7AEE-CABB-62FC964A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3450"/>
          <a:ext cx="6381750" cy="1704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4</xdr:row>
      <xdr:rowOff>57150</xdr:rowOff>
    </xdr:from>
    <xdr:to>
      <xdr:col>12</xdr:col>
      <xdr:colOff>76200</xdr:colOff>
      <xdr:row>94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7B25F26-D260-4F81-B171-9289F6664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19150"/>
          <a:ext cx="6724650" cy="1716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18</xdr:col>
      <xdr:colOff>123824</xdr:colOff>
      <xdr:row>53</xdr:row>
      <xdr:rowOff>171451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138C3693-9222-4AE6-9818-AFC484AB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1096624" cy="10267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15</xdr:col>
      <xdr:colOff>238125</xdr:colOff>
      <xdr:row>27</xdr:row>
      <xdr:rowOff>76200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75FEAC0-0BC4-4115-9D90-1954C53A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9382125" cy="483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00CE1-A977-4E06-BAA0-5FE43C52C0F3}">
  <dimension ref="A1:O250"/>
  <sheetViews>
    <sheetView tabSelected="1" workbookViewId="0">
      <selection activeCell="M2" sqref="M2:O3"/>
    </sheetView>
  </sheetViews>
  <sheetFormatPr defaultRowHeight="15"/>
  <cols>
    <col min="1" max="1" width="4.28515625" style="18" customWidth="1"/>
    <col min="2" max="2" width="16.140625" style="18" customWidth="1"/>
    <col min="3" max="3" width="5.5703125" style="18" customWidth="1"/>
    <col min="4" max="12" width="3.85546875" style="18" customWidth="1"/>
    <col min="13" max="13" width="11.42578125" style="18" customWidth="1"/>
    <col min="14" max="14" width="9.140625" style="18"/>
    <col min="15" max="15" width="5" style="18" customWidth="1"/>
  </cols>
  <sheetData>
    <row r="1" spans="1:15" ht="65.25" customHeigh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>
      <c r="A2" s="1" t="s">
        <v>1</v>
      </c>
      <c r="B2" s="27" t="s">
        <v>2</v>
      </c>
      <c r="C2" s="27" t="s">
        <v>3</v>
      </c>
      <c r="D2" s="30" t="s">
        <v>4</v>
      </c>
      <c r="E2" s="31"/>
      <c r="F2" s="31"/>
      <c r="G2" s="31"/>
      <c r="H2" s="31"/>
      <c r="I2" s="32"/>
      <c r="J2" s="33" t="s">
        <v>5</v>
      </c>
      <c r="K2" s="34"/>
      <c r="L2" s="35"/>
      <c r="M2" s="33" t="s">
        <v>6</v>
      </c>
      <c r="N2" s="34"/>
      <c r="O2" s="35"/>
    </row>
    <row r="3" spans="1:15" ht="36.75" customHeight="1">
      <c r="A3" s="3" t="s">
        <v>7</v>
      </c>
      <c r="B3" s="28"/>
      <c r="C3" s="28"/>
      <c r="D3" s="30" t="s">
        <v>8</v>
      </c>
      <c r="E3" s="31"/>
      <c r="F3" s="32"/>
      <c r="G3" s="30" t="s">
        <v>9</v>
      </c>
      <c r="H3" s="31"/>
      <c r="I3" s="32"/>
      <c r="J3" s="36"/>
      <c r="K3" s="37"/>
      <c r="L3" s="38"/>
      <c r="M3" s="36"/>
      <c r="N3" s="37"/>
      <c r="O3" s="38"/>
    </row>
    <row r="4" spans="1:15" ht="56.25">
      <c r="A4" s="4"/>
      <c r="B4" s="29"/>
      <c r="C4" s="29"/>
      <c r="D4" s="5" t="s">
        <v>10</v>
      </c>
      <c r="E4" s="5" t="s">
        <v>11</v>
      </c>
      <c r="F4" s="5" t="s">
        <v>12</v>
      </c>
      <c r="G4" s="5" t="s">
        <v>10</v>
      </c>
      <c r="H4" s="5" t="s">
        <v>11</v>
      </c>
      <c r="I4" s="5" t="s">
        <v>12</v>
      </c>
      <c r="J4" s="5" t="s">
        <v>10</v>
      </c>
      <c r="K4" s="5" t="s">
        <v>11</v>
      </c>
      <c r="L4" s="5" t="s">
        <v>12</v>
      </c>
      <c r="M4" s="5" t="s">
        <v>10</v>
      </c>
      <c r="N4" s="5" t="s">
        <v>11</v>
      </c>
      <c r="O4" s="5" t="s">
        <v>12</v>
      </c>
    </row>
    <row r="5" spans="1:15">
      <c r="A5" s="6" t="s">
        <v>13</v>
      </c>
      <c r="B5" s="5" t="s">
        <v>14</v>
      </c>
      <c r="C5" s="5" t="s">
        <v>15</v>
      </c>
      <c r="D5" s="5">
        <v>1</v>
      </c>
      <c r="E5" s="5">
        <v>2</v>
      </c>
      <c r="F5" s="5">
        <v>3</v>
      </c>
      <c r="G5" s="5">
        <v>4</v>
      </c>
      <c r="H5" s="5">
        <v>5</v>
      </c>
      <c r="I5" s="5">
        <v>6</v>
      </c>
      <c r="J5" s="5">
        <v>7</v>
      </c>
      <c r="K5" s="5">
        <v>8</v>
      </c>
      <c r="L5" s="5">
        <v>9</v>
      </c>
      <c r="M5" s="5">
        <v>10</v>
      </c>
      <c r="N5" s="5">
        <v>11</v>
      </c>
      <c r="O5" s="5">
        <v>12</v>
      </c>
    </row>
    <row r="6" spans="1:15" ht="53.25" customHeight="1">
      <c r="A6" s="6">
        <v>1</v>
      </c>
      <c r="B6" s="7" t="s">
        <v>16</v>
      </c>
      <c r="C6" s="5">
        <v>1</v>
      </c>
      <c r="D6" s="8"/>
      <c r="E6" s="8"/>
      <c r="F6" s="8"/>
      <c r="G6" s="8"/>
      <c r="H6" s="8"/>
      <c r="I6" s="8"/>
      <c r="J6" s="8"/>
      <c r="K6" s="8"/>
      <c r="L6" s="8"/>
      <c r="M6" s="9">
        <f>M7+M14+M15+M19</f>
        <v>2381035.622</v>
      </c>
      <c r="N6" s="9">
        <f>ROUND(M6/84198,2)</f>
        <v>28.28</v>
      </c>
      <c r="O6" s="8"/>
    </row>
    <row r="7" spans="1:15" ht="42" customHeight="1">
      <c r="A7" s="6" t="s">
        <v>17</v>
      </c>
      <c r="B7" s="7" t="s">
        <v>18</v>
      </c>
      <c r="C7" s="5">
        <v>2</v>
      </c>
      <c r="D7" s="8"/>
      <c r="E7" s="8"/>
      <c r="F7" s="8"/>
      <c r="G7" s="8"/>
      <c r="H7" s="8"/>
      <c r="I7" s="8"/>
      <c r="J7" s="8"/>
      <c r="K7" s="8"/>
      <c r="L7" s="8"/>
      <c r="M7" s="9">
        <f>M9+M10+M11+M12+M13</f>
        <v>96190.399999999994</v>
      </c>
      <c r="N7" s="9">
        <f>ROUND(M7/84198,2)</f>
        <v>1.1399999999999999</v>
      </c>
      <c r="O7" s="9"/>
    </row>
    <row r="8" spans="1:15" ht="40.5" customHeight="1">
      <c r="A8" s="6" t="s">
        <v>19</v>
      </c>
      <c r="B8" s="7" t="s">
        <v>20</v>
      </c>
      <c r="C8" s="5">
        <v>3</v>
      </c>
      <c r="D8" s="8"/>
      <c r="E8" s="8"/>
      <c r="F8" s="8"/>
      <c r="G8" s="8"/>
      <c r="H8" s="8"/>
      <c r="I8" s="8"/>
      <c r="J8" s="8"/>
      <c r="K8" s="8"/>
      <c r="L8" s="8"/>
      <c r="M8" s="9"/>
      <c r="N8" s="9"/>
      <c r="O8" s="9"/>
    </row>
    <row r="9" spans="1:15" ht="57" customHeight="1">
      <c r="A9" s="6" t="s">
        <v>21</v>
      </c>
      <c r="B9" s="7" t="s">
        <v>22</v>
      </c>
      <c r="C9" s="5">
        <v>4</v>
      </c>
      <c r="D9" s="8"/>
      <c r="E9" s="8"/>
      <c r="F9" s="8"/>
      <c r="G9" s="8"/>
      <c r="H9" s="8"/>
      <c r="I9" s="8"/>
      <c r="J9" s="8"/>
      <c r="K9" s="8"/>
      <c r="L9" s="8"/>
      <c r="M9" s="9">
        <v>70050.399999999994</v>
      </c>
      <c r="N9" s="9">
        <f>ROUND(M9/84198,2)</f>
        <v>0.83</v>
      </c>
      <c r="O9" s="9"/>
    </row>
    <row r="10" spans="1:15" ht="49.5" customHeight="1">
      <c r="A10" s="6" t="s">
        <v>23</v>
      </c>
      <c r="B10" s="7" t="s">
        <v>24</v>
      </c>
      <c r="C10" s="5">
        <v>5</v>
      </c>
      <c r="D10" s="8"/>
      <c r="E10" s="8"/>
      <c r="F10" s="8"/>
      <c r="G10" s="8"/>
      <c r="H10" s="8"/>
      <c r="I10" s="8"/>
      <c r="J10" s="8"/>
      <c r="K10" s="8"/>
      <c r="L10" s="8"/>
      <c r="M10" s="9"/>
      <c r="N10" s="9"/>
      <c r="O10" s="9"/>
    </row>
    <row r="11" spans="1:15" ht="25.5" customHeight="1">
      <c r="A11" s="6" t="s">
        <v>25</v>
      </c>
      <c r="B11" s="7" t="s">
        <v>26</v>
      </c>
      <c r="C11" s="5">
        <v>6</v>
      </c>
      <c r="D11" s="8"/>
      <c r="E11" s="8"/>
      <c r="F11" s="8"/>
      <c r="G11" s="8"/>
      <c r="H11" s="8"/>
      <c r="I11" s="8"/>
      <c r="J11" s="8"/>
      <c r="K11" s="8"/>
      <c r="L11" s="8"/>
      <c r="M11" s="9"/>
      <c r="N11" s="9"/>
      <c r="O11" s="9"/>
    </row>
    <row r="12" spans="1:15" ht="77.25" customHeight="1">
      <c r="A12" s="6" t="s">
        <v>27</v>
      </c>
      <c r="B12" s="7" t="s">
        <v>28</v>
      </c>
      <c r="C12" s="5">
        <v>7</v>
      </c>
      <c r="D12" s="8"/>
      <c r="E12" s="8"/>
      <c r="F12" s="8"/>
      <c r="G12" s="8"/>
      <c r="H12" s="8"/>
      <c r="I12" s="8"/>
      <c r="J12" s="8"/>
      <c r="K12" s="8"/>
      <c r="L12" s="8"/>
      <c r="M12" s="9"/>
      <c r="N12" s="9"/>
      <c r="O12" s="9"/>
    </row>
    <row r="13" spans="1:15" ht="50.25" customHeight="1">
      <c r="A13" s="6" t="s">
        <v>29</v>
      </c>
      <c r="B13" s="7" t="s">
        <v>30</v>
      </c>
      <c r="C13" s="5">
        <v>8</v>
      </c>
      <c r="D13" s="8"/>
      <c r="E13" s="8"/>
      <c r="F13" s="8"/>
      <c r="G13" s="8"/>
      <c r="H13" s="8"/>
      <c r="I13" s="8"/>
      <c r="J13" s="8"/>
      <c r="K13" s="8"/>
      <c r="L13" s="8"/>
      <c r="M13" s="9">
        <v>26140</v>
      </c>
      <c r="N13" s="9">
        <f t="shared" ref="N13:N15" si="0">ROUND(M13/84198,2)</f>
        <v>0.31</v>
      </c>
      <c r="O13" s="9"/>
    </row>
    <row r="14" spans="1:15" ht="51" customHeight="1">
      <c r="A14" s="6" t="s">
        <v>31</v>
      </c>
      <c r="B14" s="7" t="s">
        <v>32</v>
      </c>
      <c r="C14" s="5">
        <v>9</v>
      </c>
      <c r="D14" s="8"/>
      <c r="E14" s="8"/>
      <c r="F14" s="8"/>
      <c r="G14" s="8"/>
      <c r="H14" s="8"/>
      <c r="I14" s="8"/>
      <c r="J14" s="8"/>
      <c r="K14" s="8"/>
      <c r="L14" s="8"/>
      <c r="M14" s="9">
        <v>1154752.1000000001</v>
      </c>
      <c r="N14" s="9">
        <f t="shared" si="0"/>
        <v>13.71</v>
      </c>
      <c r="O14" s="9"/>
    </row>
    <row r="15" spans="1:15" ht="24" customHeight="1">
      <c r="A15" s="6" t="s">
        <v>33</v>
      </c>
      <c r="B15" s="7" t="s">
        <v>34</v>
      </c>
      <c r="C15" s="5">
        <v>10</v>
      </c>
      <c r="D15" s="8"/>
      <c r="E15" s="8"/>
      <c r="F15" s="8"/>
      <c r="G15" s="8"/>
      <c r="H15" s="8"/>
      <c r="I15" s="8"/>
      <c r="J15" s="8"/>
      <c r="K15" s="8"/>
      <c r="L15" s="8"/>
      <c r="M15" s="9">
        <f>M16+M17</f>
        <v>286166.82199999999</v>
      </c>
      <c r="N15" s="9">
        <f t="shared" si="0"/>
        <v>3.4</v>
      </c>
      <c r="O15" s="9"/>
    </row>
    <row r="16" spans="1:15" ht="63" customHeight="1">
      <c r="A16" s="6" t="s">
        <v>35</v>
      </c>
      <c r="B16" s="7" t="s">
        <v>36</v>
      </c>
      <c r="C16" s="5">
        <v>11</v>
      </c>
      <c r="D16" s="8"/>
      <c r="E16" s="8"/>
      <c r="F16" s="8"/>
      <c r="G16" s="8"/>
      <c r="H16" s="8"/>
      <c r="I16" s="8"/>
      <c r="J16" s="8"/>
      <c r="K16" s="8"/>
      <c r="L16" s="8"/>
      <c r="M16" s="9">
        <f>M14/100*22</f>
        <v>254045.462</v>
      </c>
      <c r="N16" s="9">
        <f>ROUND(M16/84198,2)</f>
        <v>3.02</v>
      </c>
      <c r="O16" s="9"/>
    </row>
    <row r="17" spans="1:15" ht="117" customHeight="1">
      <c r="A17" s="6" t="s">
        <v>37</v>
      </c>
      <c r="B17" s="7" t="s">
        <v>38</v>
      </c>
      <c r="C17" s="5">
        <v>12</v>
      </c>
      <c r="D17" s="8"/>
      <c r="E17" s="8"/>
      <c r="F17" s="8"/>
      <c r="G17" s="8"/>
      <c r="H17" s="8"/>
      <c r="I17" s="8"/>
      <c r="J17" s="8"/>
      <c r="K17" s="8"/>
      <c r="L17" s="8"/>
      <c r="M17" s="9">
        <v>32121.360000000001</v>
      </c>
      <c r="N17" s="9">
        <f>ROUND(M17/84198,2)</f>
        <v>0.38</v>
      </c>
      <c r="O17" s="9"/>
    </row>
    <row r="18" spans="1:15" ht="42.75" customHeight="1">
      <c r="A18" s="6" t="s">
        <v>39</v>
      </c>
      <c r="B18" s="7" t="s">
        <v>40</v>
      </c>
      <c r="C18" s="5">
        <v>15</v>
      </c>
      <c r="D18" s="8"/>
      <c r="E18" s="8"/>
      <c r="F18" s="8"/>
      <c r="G18" s="8"/>
      <c r="H18" s="8"/>
      <c r="I18" s="8"/>
      <c r="J18" s="8"/>
      <c r="K18" s="8"/>
      <c r="L18" s="8"/>
      <c r="M18" s="9"/>
      <c r="N18" s="9"/>
      <c r="O18" s="9"/>
    </row>
    <row r="19" spans="1:15" ht="49.5" customHeight="1">
      <c r="A19" s="6" t="s">
        <v>41</v>
      </c>
      <c r="B19" s="7" t="s">
        <v>42</v>
      </c>
      <c r="C19" s="5">
        <v>16</v>
      </c>
      <c r="D19" s="8"/>
      <c r="E19" s="8"/>
      <c r="F19" s="8"/>
      <c r="G19" s="8"/>
      <c r="H19" s="8"/>
      <c r="I19" s="8"/>
      <c r="J19" s="8"/>
      <c r="K19" s="8"/>
      <c r="L19" s="8"/>
      <c r="M19" s="9">
        <v>843926.3</v>
      </c>
      <c r="N19" s="9">
        <f>ROUND(M19/84198,2)</f>
        <v>10.02</v>
      </c>
      <c r="O19" s="9"/>
    </row>
    <row r="20" spans="1:15" ht="18" customHeight="1">
      <c r="A20" s="6">
        <v>2</v>
      </c>
      <c r="B20" s="7" t="s">
        <v>43</v>
      </c>
      <c r="C20" s="5">
        <v>17</v>
      </c>
      <c r="D20" s="8"/>
      <c r="E20" s="8"/>
      <c r="F20" s="8"/>
      <c r="G20" s="8"/>
      <c r="H20" s="8"/>
      <c r="I20" s="8"/>
      <c r="J20" s="8"/>
      <c r="K20" s="8"/>
      <c r="L20" s="8"/>
      <c r="M20" s="9">
        <v>471627.66</v>
      </c>
      <c r="N20" s="9">
        <f>ROUND(M20/84198,2)</f>
        <v>5.6</v>
      </c>
      <c r="O20" s="9"/>
    </row>
    <row r="21" spans="1:15" ht="18" customHeight="1">
      <c r="A21" s="6">
        <v>3</v>
      </c>
      <c r="B21" s="7" t="s">
        <v>44</v>
      </c>
      <c r="C21" s="5">
        <v>18</v>
      </c>
      <c r="D21" s="8"/>
      <c r="E21" s="8"/>
      <c r="F21" s="8"/>
      <c r="G21" s="8"/>
      <c r="H21" s="8"/>
      <c r="I21" s="8"/>
      <c r="J21" s="8"/>
      <c r="K21" s="8"/>
      <c r="L21" s="8"/>
      <c r="M21" s="9"/>
      <c r="N21" s="9"/>
      <c r="O21" s="9"/>
    </row>
    <row r="22" spans="1:15" ht="24" customHeight="1">
      <c r="A22" s="6">
        <v>4</v>
      </c>
      <c r="B22" s="7" t="s">
        <v>45</v>
      </c>
      <c r="C22" s="5">
        <v>19</v>
      </c>
      <c r="D22" s="8"/>
      <c r="E22" s="8"/>
      <c r="F22" s="8"/>
      <c r="G22" s="8"/>
      <c r="H22" s="8"/>
      <c r="I22" s="8"/>
      <c r="J22" s="8"/>
      <c r="K22" s="8"/>
      <c r="L22" s="8"/>
      <c r="M22" s="9"/>
      <c r="N22" s="9"/>
      <c r="O22" s="9"/>
    </row>
    <row r="23" spans="1:15" ht="18" customHeight="1">
      <c r="A23" s="6">
        <v>5</v>
      </c>
      <c r="B23" s="7" t="s">
        <v>46</v>
      </c>
      <c r="C23" s="5">
        <v>20</v>
      </c>
      <c r="D23" s="8"/>
      <c r="E23" s="8"/>
      <c r="F23" s="8"/>
      <c r="G23" s="8"/>
      <c r="H23" s="8"/>
      <c r="I23" s="8"/>
      <c r="J23" s="8"/>
      <c r="K23" s="8"/>
      <c r="L23" s="8"/>
      <c r="M23" s="9"/>
      <c r="N23" s="9"/>
      <c r="O23" s="9"/>
    </row>
    <row r="24" spans="1:15" ht="42.75" customHeight="1">
      <c r="A24" s="6">
        <v>6</v>
      </c>
      <c r="B24" s="7" t="s">
        <v>47</v>
      </c>
      <c r="C24" s="5">
        <v>21</v>
      </c>
      <c r="D24" s="8"/>
      <c r="E24" s="8"/>
      <c r="F24" s="8"/>
      <c r="G24" s="8"/>
      <c r="H24" s="8"/>
      <c r="I24" s="8"/>
      <c r="J24" s="8"/>
      <c r="K24" s="8"/>
      <c r="L24" s="8"/>
      <c r="M24" s="9">
        <f>M6+M20</f>
        <v>2852663.2820000001</v>
      </c>
      <c r="N24" s="9">
        <f>ROUND(M24/84198,2)</f>
        <v>33.880000000000003</v>
      </c>
      <c r="O24" s="9"/>
    </row>
    <row r="25" spans="1:15" ht="19.5" customHeight="1">
      <c r="A25" s="6">
        <v>7</v>
      </c>
      <c r="B25" s="7" t="s">
        <v>48</v>
      </c>
      <c r="C25" s="5">
        <v>22</v>
      </c>
      <c r="D25" s="8"/>
      <c r="E25" s="8"/>
      <c r="F25" s="8"/>
      <c r="G25" s="8"/>
      <c r="H25" s="8"/>
      <c r="I25" s="8"/>
      <c r="J25" s="8"/>
      <c r="K25" s="8"/>
      <c r="L25" s="8"/>
      <c r="M25" s="9"/>
      <c r="N25" s="9"/>
      <c r="O25" s="9"/>
    </row>
    <row r="26" spans="1:15" ht="19.5" customHeight="1">
      <c r="A26" s="6">
        <v>8</v>
      </c>
      <c r="B26" s="7" t="s">
        <v>49</v>
      </c>
      <c r="C26" s="5">
        <v>23</v>
      </c>
      <c r="D26" s="8"/>
      <c r="E26" s="8"/>
      <c r="F26" s="8"/>
      <c r="G26" s="8"/>
      <c r="H26" s="8"/>
      <c r="I26" s="8"/>
      <c r="J26" s="8"/>
      <c r="K26" s="8"/>
      <c r="L26" s="8"/>
      <c r="M26" s="9"/>
      <c r="N26" s="9"/>
      <c r="O26" s="9"/>
    </row>
    <row r="27" spans="1:15" ht="19.5" customHeight="1">
      <c r="A27" s="6" t="s">
        <v>50</v>
      </c>
      <c r="B27" s="7" t="s">
        <v>51</v>
      </c>
      <c r="C27" s="5">
        <v>24</v>
      </c>
      <c r="D27" s="8"/>
      <c r="E27" s="8"/>
      <c r="F27" s="8"/>
      <c r="G27" s="8"/>
      <c r="H27" s="8"/>
      <c r="I27" s="8"/>
      <c r="J27" s="8"/>
      <c r="K27" s="8"/>
      <c r="L27" s="8"/>
      <c r="M27" s="9"/>
      <c r="N27" s="9"/>
      <c r="O27" s="9"/>
    </row>
    <row r="28" spans="1:15" ht="19.5" customHeight="1">
      <c r="A28" s="6" t="s">
        <v>52</v>
      </c>
      <c r="B28" s="7" t="s">
        <v>53</v>
      </c>
      <c r="C28" s="5">
        <v>25</v>
      </c>
      <c r="D28" s="8"/>
      <c r="E28" s="8"/>
      <c r="F28" s="8"/>
      <c r="G28" s="8"/>
      <c r="H28" s="8"/>
      <c r="I28" s="8"/>
      <c r="J28" s="8"/>
      <c r="K28" s="8"/>
      <c r="L28" s="8"/>
      <c r="M28" s="9"/>
      <c r="N28" s="9"/>
      <c r="O28" s="9"/>
    </row>
    <row r="29" spans="1:15" ht="19.5" customHeight="1">
      <c r="A29" s="6" t="s">
        <v>54</v>
      </c>
      <c r="B29" s="7" t="s">
        <v>55</v>
      </c>
      <c r="C29" s="5">
        <v>26</v>
      </c>
      <c r="D29" s="8"/>
      <c r="E29" s="8"/>
      <c r="F29" s="8"/>
      <c r="G29" s="8"/>
      <c r="H29" s="8"/>
      <c r="I29" s="8"/>
      <c r="J29" s="8"/>
      <c r="K29" s="8"/>
      <c r="L29" s="8"/>
      <c r="M29" s="9"/>
      <c r="N29" s="9"/>
      <c r="O29" s="9"/>
    </row>
    <row r="30" spans="1:15" ht="37.5" customHeight="1">
      <c r="A30" s="6" t="s">
        <v>56</v>
      </c>
      <c r="B30" s="7" t="s">
        <v>57</v>
      </c>
      <c r="C30" s="5">
        <v>27</v>
      </c>
      <c r="D30" s="8"/>
      <c r="E30" s="8"/>
      <c r="F30" s="8"/>
      <c r="G30" s="8"/>
      <c r="H30" s="8"/>
      <c r="I30" s="8"/>
      <c r="J30" s="8"/>
      <c r="K30" s="8"/>
      <c r="L30" s="8"/>
      <c r="M30" s="9"/>
      <c r="N30" s="9"/>
      <c r="O30" s="9"/>
    </row>
    <row r="31" spans="1:15" ht="37.5" customHeight="1">
      <c r="A31" s="6" t="s">
        <v>58</v>
      </c>
      <c r="B31" s="7" t="s">
        <v>59</v>
      </c>
      <c r="C31" s="5">
        <v>28</v>
      </c>
      <c r="D31" s="8"/>
      <c r="E31" s="8"/>
      <c r="F31" s="8"/>
      <c r="G31" s="8"/>
      <c r="H31" s="8"/>
      <c r="I31" s="8"/>
      <c r="J31" s="8"/>
      <c r="K31" s="8"/>
      <c r="L31" s="8"/>
      <c r="M31" s="9"/>
      <c r="N31" s="9"/>
      <c r="O31" s="9"/>
    </row>
    <row r="32" spans="1:15" ht="37.5" customHeight="1">
      <c r="A32" s="6" t="s">
        <v>56</v>
      </c>
      <c r="B32" s="7" t="s">
        <v>60</v>
      </c>
      <c r="C32" s="5">
        <v>29</v>
      </c>
      <c r="D32" s="8"/>
      <c r="E32" s="8"/>
      <c r="F32" s="8"/>
      <c r="G32" s="8"/>
      <c r="H32" s="8"/>
      <c r="I32" s="8"/>
      <c r="J32" s="8"/>
      <c r="K32" s="8"/>
      <c r="L32" s="8"/>
      <c r="M32" s="9"/>
      <c r="N32" s="9"/>
      <c r="O32" s="9"/>
    </row>
    <row r="33" spans="1:15" ht="37.5" customHeight="1">
      <c r="A33" s="6">
        <v>9</v>
      </c>
      <c r="B33" s="7" t="s">
        <v>61</v>
      </c>
      <c r="C33" s="5">
        <v>30</v>
      </c>
      <c r="D33" s="8"/>
      <c r="E33" s="8"/>
      <c r="F33" s="8"/>
      <c r="G33" s="8"/>
      <c r="H33" s="8"/>
      <c r="I33" s="8"/>
      <c r="J33" s="8"/>
      <c r="K33" s="8"/>
      <c r="L33" s="8"/>
      <c r="M33" s="9">
        <f>M24</f>
        <v>2852663.2820000001</v>
      </c>
      <c r="N33" s="8">
        <f>ROUND(M33/84198,2)</f>
        <v>33.880000000000003</v>
      </c>
      <c r="O33" s="9"/>
    </row>
    <row r="34" spans="1:15" ht="37.5" customHeight="1">
      <c r="A34" s="6">
        <v>10</v>
      </c>
      <c r="B34" s="7" t="s">
        <v>74</v>
      </c>
      <c r="C34" s="5">
        <v>31</v>
      </c>
      <c r="D34" s="8"/>
      <c r="E34" s="8"/>
      <c r="F34" s="8"/>
      <c r="G34" s="8"/>
      <c r="H34" s="8"/>
      <c r="I34" s="8"/>
      <c r="J34" s="8"/>
      <c r="K34" s="8"/>
      <c r="L34" s="8"/>
      <c r="M34" s="9">
        <v>84198</v>
      </c>
      <c r="N34" s="8"/>
      <c r="O34" s="9"/>
    </row>
    <row r="35" spans="1:15" ht="37.5" customHeight="1">
      <c r="A35" s="1">
        <v>11</v>
      </c>
      <c r="B35" s="10" t="s">
        <v>75</v>
      </c>
      <c r="C35" s="2">
        <v>32</v>
      </c>
      <c r="D35" s="11"/>
      <c r="E35" s="11"/>
      <c r="F35" s="11"/>
      <c r="G35" s="11"/>
      <c r="H35" s="11"/>
      <c r="I35" s="11"/>
      <c r="J35" s="11"/>
      <c r="K35" s="11"/>
      <c r="L35" s="11"/>
      <c r="M35" s="12">
        <f>M33</f>
        <v>2852663.2820000001</v>
      </c>
      <c r="N35" s="12">
        <f>M35/84198</f>
        <v>33.880416185657616</v>
      </c>
      <c r="O35" s="12"/>
    </row>
    <row r="36" spans="1:15" ht="3" customHeight="1">
      <c r="A36" s="13"/>
      <c r="B36" s="14"/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1:15">
      <c r="A37" s="16"/>
      <c r="B37" s="17"/>
      <c r="C37" s="17"/>
    </row>
    <row r="38" spans="1:15" hidden="1">
      <c r="A38" s="16"/>
      <c r="B38" s="17"/>
      <c r="C38" s="17"/>
    </row>
    <row r="39" spans="1:15" ht="23.25" customHeight="1">
      <c r="A39" s="16"/>
      <c r="B39" s="24"/>
      <c r="C39" s="24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ht="15.75" customHeight="1">
      <c r="B40" s="16" t="s">
        <v>62</v>
      </c>
      <c r="C40" s="19"/>
      <c r="D40" s="39" t="s">
        <v>63</v>
      </c>
      <c r="E40" s="39"/>
      <c r="F40" s="39"/>
      <c r="G40" s="39"/>
      <c r="H40" s="39"/>
      <c r="I40" s="19"/>
      <c r="J40" s="19"/>
      <c r="K40" s="19"/>
      <c r="L40" s="19"/>
      <c r="M40" s="39" t="s">
        <v>64</v>
      </c>
      <c r="N40" s="39"/>
      <c r="O40" s="39"/>
    </row>
    <row r="41" spans="1:15" ht="15" customHeight="1">
      <c r="A41" s="39" t="s">
        <v>65</v>
      </c>
      <c r="B41" s="39"/>
      <c r="C41" s="39"/>
      <c r="D41" s="39"/>
    </row>
    <row r="43" spans="1:15" ht="38.25" customHeight="1"/>
    <row r="44" spans="1:15" ht="55.5" customHeight="1">
      <c r="A44" s="26" t="s">
        <v>66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</row>
    <row r="45" spans="1:15">
      <c r="A45" s="1" t="s">
        <v>1</v>
      </c>
      <c r="B45" s="27" t="s">
        <v>2</v>
      </c>
      <c r="C45" s="27" t="s">
        <v>3</v>
      </c>
      <c r="D45" s="30" t="s">
        <v>4</v>
      </c>
      <c r="E45" s="31"/>
      <c r="F45" s="31"/>
      <c r="G45" s="31"/>
      <c r="H45" s="31"/>
      <c r="I45" s="32"/>
      <c r="J45" s="33" t="s">
        <v>5</v>
      </c>
      <c r="K45" s="34"/>
      <c r="L45" s="35"/>
      <c r="M45" s="33" t="s">
        <v>6</v>
      </c>
      <c r="N45" s="34"/>
      <c r="O45" s="35"/>
    </row>
    <row r="46" spans="1:15">
      <c r="A46" s="3" t="s">
        <v>7</v>
      </c>
      <c r="B46" s="28"/>
      <c r="C46" s="28"/>
      <c r="D46" s="30" t="s">
        <v>8</v>
      </c>
      <c r="E46" s="31"/>
      <c r="F46" s="32"/>
      <c r="G46" s="30" t="s">
        <v>9</v>
      </c>
      <c r="H46" s="31"/>
      <c r="I46" s="32"/>
      <c r="J46" s="36"/>
      <c r="K46" s="37"/>
      <c r="L46" s="38"/>
      <c r="M46" s="36"/>
      <c r="N46" s="37"/>
      <c r="O46" s="38"/>
    </row>
    <row r="47" spans="1:15" ht="56.25">
      <c r="A47" s="4"/>
      <c r="B47" s="29"/>
      <c r="C47" s="29"/>
      <c r="D47" s="5" t="s">
        <v>10</v>
      </c>
      <c r="E47" s="5" t="s">
        <v>11</v>
      </c>
      <c r="F47" s="5" t="s">
        <v>12</v>
      </c>
      <c r="G47" s="5" t="s">
        <v>10</v>
      </c>
      <c r="H47" s="5" t="s">
        <v>11</v>
      </c>
      <c r="I47" s="5" t="s">
        <v>12</v>
      </c>
      <c r="J47" s="5" t="s">
        <v>10</v>
      </c>
      <c r="K47" s="5" t="s">
        <v>11</v>
      </c>
      <c r="L47" s="5" t="s">
        <v>12</v>
      </c>
      <c r="M47" s="5" t="s">
        <v>10</v>
      </c>
      <c r="N47" s="5" t="s">
        <v>11</v>
      </c>
      <c r="O47" s="5" t="s">
        <v>12</v>
      </c>
    </row>
    <row r="48" spans="1:15">
      <c r="A48" s="6" t="s">
        <v>13</v>
      </c>
      <c r="B48" s="5" t="s">
        <v>14</v>
      </c>
      <c r="C48" s="5" t="s">
        <v>15</v>
      </c>
      <c r="D48" s="5">
        <v>1</v>
      </c>
      <c r="E48" s="5">
        <v>2</v>
      </c>
      <c r="F48" s="5">
        <v>3</v>
      </c>
      <c r="G48" s="5">
        <v>4</v>
      </c>
      <c r="H48" s="5">
        <v>5</v>
      </c>
      <c r="I48" s="5">
        <v>6</v>
      </c>
      <c r="J48" s="5">
        <v>7</v>
      </c>
      <c r="K48" s="5">
        <v>8</v>
      </c>
      <c r="L48" s="5">
        <v>9</v>
      </c>
      <c r="M48" s="5">
        <v>10</v>
      </c>
      <c r="N48" s="5">
        <v>11</v>
      </c>
      <c r="O48" s="5">
        <v>12</v>
      </c>
    </row>
    <row r="49" spans="1:15" ht="33.75">
      <c r="A49" s="6">
        <v>1</v>
      </c>
      <c r="B49" s="7" t="s">
        <v>16</v>
      </c>
      <c r="C49" s="5">
        <v>1</v>
      </c>
      <c r="D49" s="8"/>
      <c r="E49" s="8"/>
      <c r="F49" s="8"/>
      <c r="G49" s="8"/>
      <c r="H49" s="8"/>
      <c r="I49" s="8"/>
      <c r="J49" s="8"/>
      <c r="K49" s="8"/>
      <c r="L49" s="8"/>
      <c r="M49" s="9">
        <f>M50+M57+M58+M62</f>
        <v>13780171.939999999</v>
      </c>
      <c r="N49" s="9">
        <f>ROUND(M49/84198,2)</f>
        <v>163.66</v>
      </c>
      <c r="O49" s="8"/>
    </row>
    <row r="50" spans="1:15" ht="22.5">
      <c r="A50" s="6" t="s">
        <v>17</v>
      </c>
      <c r="B50" s="7" t="s">
        <v>18</v>
      </c>
      <c r="C50" s="5">
        <v>2</v>
      </c>
      <c r="D50" s="8"/>
      <c r="E50" s="8"/>
      <c r="F50" s="8"/>
      <c r="G50" s="8"/>
      <c r="H50" s="8"/>
      <c r="I50" s="8"/>
      <c r="J50" s="8"/>
      <c r="K50" s="8"/>
      <c r="L50" s="8"/>
      <c r="M50" s="9">
        <f>M51+M52</f>
        <v>4295773.28</v>
      </c>
      <c r="N50" s="9">
        <f>ROUND(M50/84198,2)</f>
        <v>51.02</v>
      </c>
      <c r="O50" s="9"/>
    </row>
    <row r="51" spans="1:15" ht="22.5">
      <c r="A51" s="6" t="s">
        <v>19</v>
      </c>
      <c r="B51" s="7" t="s">
        <v>20</v>
      </c>
      <c r="C51" s="5">
        <v>3</v>
      </c>
      <c r="D51" s="8"/>
      <c r="E51" s="8"/>
      <c r="F51" s="8"/>
      <c r="G51" s="8"/>
      <c r="H51" s="8"/>
      <c r="I51" s="8"/>
      <c r="J51" s="8"/>
      <c r="K51" s="8"/>
      <c r="L51" s="8"/>
      <c r="M51" s="9">
        <v>3190319.46</v>
      </c>
      <c r="N51" s="9">
        <f>ROUND(M51/84198,2)</f>
        <v>37.89</v>
      </c>
      <c r="O51" s="9"/>
    </row>
    <row r="52" spans="1:15" ht="33.75">
      <c r="A52" s="6" t="s">
        <v>21</v>
      </c>
      <c r="B52" s="7" t="s">
        <v>67</v>
      </c>
      <c r="C52" s="5">
        <v>4</v>
      </c>
      <c r="D52" s="8"/>
      <c r="E52" s="8"/>
      <c r="F52" s="8"/>
      <c r="G52" s="8"/>
      <c r="H52" s="8"/>
      <c r="I52" s="8"/>
      <c r="J52" s="8"/>
      <c r="K52" s="8"/>
      <c r="L52" s="8"/>
      <c r="M52" s="9">
        <v>1105453.82</v>
      </c>
      <c r="N52" s="9">
        <f>ROUND(M52/84198,2)</f>
        <v>13.13</v>
      </c>
      <c r="O52" s="9"/>
    </row>
    <row r="53" spans="1:15" ht="33.75">
      <c r="A53" s="6" t="s">
        <v>23</v>
      </c>
      <c r="B53" s="7" t="s">
        <v>24</v>
      </c>
      <c r="C53" s="5">
        <v>5</v>
      </c>
      <c r="D53" s="8"/>
      <c r="E53" s="8"/>
      <c r="F53" s="8"/>
      <c r="G53" s="8"/>
      <c r="H53" s="8"/>
      <c r="I53" s="8"/>
      <c r="J53" s="8"/>
      <c r="K53" s="8"/>
      <c r="L53" s="8"/>
      <c r="M53" s="9"/>
      <c r="N53" s="9"/>
      <c r="O53" s="9"/>
    </row>
    <row r="54" spans="1:15" ht="22.5">
      <c r="A54" s="6" t="s">
        <v>25</v>
      </c>
      <c r="B54" s="7" t="s">
        <v>26</v>
      </c>
      <c r="C54" s="5">
        <v>6</v>
      </c>
      <c r="D54" s="8"/>
      <c r="E54" s="8"/>
      <c r="F54" s="8"/>
      <c r="G54" s="8"/>
      <c r="H54" s="8"/>
      <c r="I54" s="8"/>
      <c r="J54" s="8"/>
      <c r="K54" s="8"/>
      <c r="L54" s="8"/>
      <c r="M54" s="9"/>
      <c r="N54" s="9"/>
      <c r="O54" s="9"/>
    </row>
    <row r="55" spans="1:15" ht="67.5">
      <c r="A55" s="6" t="s">
        <v>27</v>
      </c>
      <c r="B55" s="7" t="s">
        <v>28</v>
      </c>
      <c r="C55" s="5">
        <v>7</v>
      </c>
      <c r="D55" s="8"/>
      <c r="E55" s="8"/>
      <c r="F55" s="8"/>
      <c r="G55" s="8"/>
      <c r="H55" s="8"/>
      <c r="I55" s="8"/>
      <c r="J55" s="8"/>
      <c r="K55" s="8"/>
      <c r="L55" s="8"/>
      <c r="M55" s="9"/>
      <c r="N55" s="9"/>
      <c r="O55" s="9"/>
    </row>
    <row r="56" spans="1:15" ht="33.75">
      <c r="A56" s="6" t="s">
        <v>29</v>
      </c>
      <c r="B56" s="7" t="s">
        <v>30</v>
      </c>
      <c r="C56" s="5">
        <v>8</v>
      </c>
      <c r="D56" s="8"/>
      <c r="E56" s="8"/>
      <c r="F56" s="8"/>
      <c r="G56" s="8"/>
      <c r="H56" s="8"/>
      <c r="I56" s="8"/>
      <c r="J56" s="8"/>
      <c r="K56" s="8"/>
      <c r="L56" s="8"/>
      <c r="M56" s="9"/>
      <c r="N56" s="9">
        <f t="shared" ref="N56:N58" si="1">ROUND(M56/84198,2)</f>
        <v>0</v>
      </c>
      <c r="O56" s="9"/>
    </row>
    <row r="57" spans="1:15" ht="22.5">
      <c r="A57" s="6" t="s">
        <v>31</v>
      </c>
      <c r="B57" s="7" t="s">
        <v>32</v>
      </c>
      <c r="C57" s="5">
        <v>9</v>
      </c>
      <c r="D57" s="8"/>
      <c r="E57" s="8"/>
      <c r="F57" s="8"/>
      <c r="G57" s="8"/>
      <c r="H57" s="8"/>
      <c r="I57" s="8"/>
      <c r="J57" s="8"/>
      <c r="K57" s="8"/>
      <c r="L57" s="8"/>
      <c r="M57" s="9">
        <v>3289767.03</v>
      </c>
      <c r="N57" s="9">
        <f t="shared" si="1"/>
        <v>39.07</v>
      </c>
      <c r="O57" s="9"/>
    </row>
    <row r="58" spans="1:15" ht="22.5">
      <c r="A58" s="6" t="s">
        <v>33</v>
      </c>
      <c r="B58" s="7" t="s">
        <v>34</v>
      </c>
      <c r="C58" s="5">
        <v>10</v>
      </c>
      <c r="D58" s="8"/>
      <c r="E58" s="8"/>
      <c r="F58" s="8"/>
      <c r="G58" s="8"/>
      <c r="H58" s="8"/>
      <c r="I58" s="8"/>
      <c r="J58" s="8"/>
      <c r="K58" s="8"/>
      <c r="L58" s="8"/>
      <c r="M58" s="9">
        <v>1221345.8700000001</v>
      </c>
      <c r="N58" s="9">
        <f t="shared" si="1"/>
        <v>14.51</v>
      </c>
      <c r="O58" s="9"/>
    </row>
    <row r="59" spans="1:15" ht="67.5">
      <c r="A59" s="6" t="s">
        <v>35</v>
      </c>
      <c r="B59" s="7" t="s">
        <v>36</v>
      </c>
      <c r="C59" s="5">
        <v>11</v>
      </c>
      <c r="D59" s="8"/>
      <c r="E59" s="8"/>
      <c r="F59" s="8"/>
      <c r="G59" s="8"/>
      <c r="H59" s="8"/>
      <c r="I59" s="8"/>
      <c r="J59" s="8"/>
      <c r="K59" s="8"/>
      <c r="L59" s="8"/>
      <c r="M59" s="9">
        <f>M57/100*22</f>
        <v>723748.74659999995</v>
      </c>
      <c r="N59" s="9">
        <f>ROUND(M59/84198,2)</f>
        <v>8.6</v>
      </c>
      <c r="O59" s="9"/>
    </row>
    <row r="60" spans="1:15" ht="90">
      <c r="A60" s="6" t="s">
        <v>37</v>
      </c>
      <c r="B60" s="7" t="s">
        <v>38</v>
      </c>
      <c r="C60" s="5">
        <v>12</v>
      </c>
      <c r="D60" s="8"/>
      <c r="E60" s="8"/>
      <c r="F60" s="8"/>
      <c r="G60" s="8"/>
      <c r="H60" s="8"/>
      <c r="I60" s="8"/>
      <c r="J60" s="8"/>
      <c r="K60" s="8"/>
      <c r="L60" s="8"/>
      <c r="M60" s="9">
        <v>497597.12</v>
      </c>
      <c r="N60" s="9">
        <f>ROUND(M60/84198,2)</f>
        <v>5.91</v>
      </c>
      <c r="O60" s="9"/>
    </row>
    <row r="61" spans="1:15" ht="22.5">
      <c r="A61" s="6" t="s">
        <v>39</v>
      </c>
      <c r="B61" s="7" t="s">
        <v>40</v>
      </c>
      <c r="C61" s="5">
        <v>15</v>
      </c>
      <c r="D61" s="8"/>
      <c r="E61" s="8"/>
      <c r="F61" s="8"/>
      <c r="G61" s="8"/>
      <c r="H61" s="8"/>
      <c r="I61" s="8"/>
      <c r="J61" s="8"/>
      <c r="K61" s="8"/>
      <c r="L61" s="8"/>
      <c r="M61" s="9"/>
      <c r="N61" s="9"/>
      <c r="O61" s="9"/>
    </row>
    <row r="62" spans="1:15" ht="22.5">
      <c r="A62" s="6" t="s">
        <v>41</v>
      </c>
      <c r="B62" s="7" t="s">
        <v>42</v>
      </c>
      <c r="C62" s="5">
        <v>16</v>
      </c>
      <c r="D62" s="8"/>
      <c r="E62" s="8"/>
      <c r="F62" s="8"/>
      <c r="G62" s="8"/>
      <c r="H62" s="8"/>
      <c r="I62" s="8"/>
      <c r="J62" s="8"/>
      <c r="K62" s="8"/>
      <c r="L62" s="8"/>
      <c r="M62" s="9">
        <v>4973285.76</v>
      </c>
      <c r="N62" s="9">
        <f>ROUND(M62/84198,2)</f>
        <v>59.07</v>
      </c>
      <c r="O62" s="9"/>
    </row>
    <row r="63" spans="1:15" ht="22.5">
      <c r="A63" s="6">
        <v>2</v>
      </c>
      <c r="B63" s="7" t="s">
        <v>43</v>
      </c>
      <c r="C63" s="5">
        <v>17</v>
      </c>
      <c r="D63" s="8"/>
      <c r="E63" s="8"/>
      <c r="F63" s="8"/>
      <c r="G63" s="8"/>
      <c r="H63" s="8"/>
      <c r="I63" s="8"/>
      <c r="J63" s="8"/>
      <c r="K63" s="8"/>
      <c r="L63" s="8"/>
      <c r="M63" s="9">
        <v>2110944.34</v>
      </c>
      <c r="N63" s="9">
        <f>ROUND(M63/84198,2)</f>
        <v>25.07</v>
      </c>
      <c r="O63" s="9"/>
    </row>
    <row r="64" spans="1:15">
      <c r="A64" s="6">
        <v>3</v>
      </c>
      <c r="B64" s="7" t="s">
        <v>44</v>
      </c>
      <c r="C64" s="5">
        <v>18</v>
      </c>
      <c r="D64" s="8"/>
      <c r="E64" s="8"/>
      <c r="F64" s="8"/>
      <c r="G64" s="8"/>
      <c r="H64" s="8"/>
      <c r="I64" s="8"/>
      <c r="J64" s="8"/>
      <c r="K64" s="8"/>
      <c r="L64" s="8"/>
      <c r="M64" s="9"/>
      <c r="N64" s="9"/>
      <c r="O64" s="9"/>
    </row>
    <row r="65" spans="1:15" ht="22.5">
      <c r="A65" s="6">
        <v>4</v>
      </c>
      <c r="B65" s="7" t="s">
        <v>45</v>
      </c>
      <c r="C65" s="5">
        <v>19</v>
      </c>
      <c r="D65" s="8"/>
      <c r="E65" s="8"/>
      <c r="F65" s="8"/>
      <c r="G65" s="8"/>
      <c r="H65" s="8"/>
      <c r="I65" s="8"/>
      <c r="J65" s="8"/>
      <c r="K65" s="8"/>
      <c r="L65" s="8"/>
      <c r="M65" s="9"/>
      <c r="N65" s="9"/>
      <c r="O65" s="9"/>
    </row>
    <row r="66" spans="1:15">
      <c r="A66" s="6">
        <v>5</v>
      </c>
      <c r="B66" s="7" t="s">
        <v>46</v>
      </c>
      <c r="C66" s="5">
        <v>20</v>
      </c>
      <c r="D66" s="8"/>
      <c r="E66" s="8"/>
      <c r="F66" s="8"/>
      <c r="G66" s="8"/>
      <c r="H66" s="8"/>
      <c r="I66" s="8"/>
      <c r="J66" s="8"/>
      <c r="K66" s="8"/>
      <c r="L66" s="8"/>
      <c r="M66" s="9"/>
      <c r="N66" s="9"/>
      <c r="O66" s="9"/>
    </row>
    <row r="67" spans="1:15" ht="22.5">
      <c r="A67" s="6">
        <v>6</v>
      </c>
      <c r="B67" s="7" t="s">
        <v>47</v>
      </c>
      <c r="C67" s="5">
        <v>21</v>
      </c>
      <c r="D67" s="8"/>
      <c r="E67" s="8"/>
      <c r="F67" s="8"/>
      <c r="G67" s="8"/>
      <c r="H67" s="8"/>
      <c r="I67" s="8"/>
      <c r="J67" s="8"/>
      <c r="K67" s="8"/>
      <c r="L67" s="8"/>
      <c r="M67" s="9">
        <f>M49+M63</f>
        <v>15891116.279999999</v>
      </c>
      <c r="N67" s="9">
        <f>ROUND(M67/84198,2)</f>
        <v>188.74</v>
      </c>
      <c r="O67" s="9"/>
    </row>
    <row r="68" spans="1:15" ht="22.5">
      <c r="A68" s="6">
        <v>7</v>
      </c>
      <c r="B68" s="7" t="s">
        <v>48</v>
      </c>
      <c r="C68" s="5">
        <v>22</v>
      </c>
      <c r="D68" s="8"/>
      <c r="E68" s="8"/>
      <c r="F68" s="8"/>
      <c r="G68" s="8"/>
      <c r="H68" s="8"/>
      <c r="I68" s="8"/>
      <c r="J68" s="8"/>
      <c r="K68" s="8"/>
      <c r="L68" s="8"/>
      <c r="M68" s="9"/>
      <c r="N68" s="9"/>
      <c r="O68" s="9"/>
    </row>
    <row r="69" spans="1:15" ht="22.5">
      <c r="A69" s="6">
        <v>8</v>
      </c>
      <c r="B69" s="7" t="s">
        <v>49</v>
      </c>
      <c r="C69" s="5">
        <v>23</v>
      </c>
      <c r="D69" s="8"/>
      <c r="E69" s="8"/>
      <c r="F69" s="8"/>
      <c r="G69" s="8"/>
      <c r="H69" s="8"/>
      <c r="I69" s="8"/>
      <c r="J69" s="8"/>
      <c r="K69" s="8"/>
      <c r="L69" s="8"/>
      <c r="M69" s="9"/>
      <c r="N69" s="9"/>
      <c r="O69" s="9"/>
    </row>
    <row r="70" spans="1:15" ht="22.5">
      <c r="A70" s="6" t="s">
        <v>50</v>
      </c>
      <c r="B70" s="7" t="s">
        <v>51</v>
      </c>
      <c r="C70" s="5">
        <v>24</v>
      </c>
      <c r="D70" s="8"/>
      <c r="E70" s="8"/>
      <c r="F70" s="8"/>
      <c r="G70" s="8"/>
      <c r="H70" s="8"/>
      <c r="I70" s="8"/>
      <c r="J70" s="8"/>
      <c r="K70" s="8"/>
      <c r="L70" s="8"/>
      <c r="M70" s="9"/>
      <c r="N70" s="9"/>
      <c r="O70" s="9"/>
    </row>
    <row r="71" spans="1:15" ht="22.5">
      <c r="A71" s="6" t="s">
        <v>52</v>
      </c>
      <c r="B71" s="7" t="s">
        <v>53</v>
      </c>
      <c r="C71" s="5">
        <v>25</v>
      </c>
      <c r="D71" s="8"/>
      <c r="E71" s="8"/>
      <c r="F71" s="8"/>
      <c r="G71" s="8"/>
      <c r="H71" s="8"/>
      <c r="I71" s="8"/>
      <c r="J71" s="8"/>
      <c r="K71" s="8"/>
      <c r="L71" s="8"/>
      <c r="M71" s="9"/>
      <c r="N71" s="9"/>
      <c r="O71" s="9"/>
    </row>
    <row r="72" spans="1:15">
      <c r="A72" s="6" t="s">
        <v>54</v>
      </c>
      <c r="B72" s="7" t="s">
        <v>55</v>
      </c>
      <c r="C72" s="5">
        <v>26</v>
      </c>
      <c r="D72" s="8"/>
      <c r="E72" s="8"/>
      <c r="F72" s="8"/>
      <c r="G72" s="8"/>
      <c r="H72" s="8"/>
      <c r="I72" s="8"/>
      <c r="J72" s="8"/>
      <c r="K72" s="8"/>
      <c r="L72" s="8"/>
      <c r="M72" s="9"/>
      <c r="N72" s="9"/>
      <c r="O72" s="9"/>
    </row>
    <row r="73" spans="1:15" ht="22.5">
      <c r="A73" s="6" t="s">
        <v>56</v>
      </c>
      <c r="B73" s="7" t="s">
        <v>57</v>
      </c>
      <c r="C73" s="5">
        <v>27</v>
      </c>
      <c r="D73" s="8"/>
      <c r="E73" s="8"/>
      <c r="F73" s="8"/>
      <c r="G73" s="8"/>
      <c r="H73" s="8"/>
      <c r="I73" s="8"/>
      <c r="J73" s="8"/>
      <c r="K73" s="8"/>
      <c r="L73" s="8"/>
      <c r="M73" s="9"/>
      <c r="N73" s="9"/>
      <c r="O73" s="9"/>
    </row>
    <row r="74" spans="1:15" ht="45">
      <c r="A74" s="6" t="s">
        <v>58</v>
      </c>
      <c r="B74" s="7" t="s">
        <v>59</v>
      </c>
      <c r="C74" s="5">
        <v>28</v>
      </c>
      <c r="D74" s="8"/>
      <c r="E74" s="8"/>
      <c r="F74" s="8"/>
      <c r="G74" s="8"/>
      <c r="H74" s="8"/>
      <c r="I74" s="8"/>
      <c r="J74" s="8"/>
      <c r="K74" s="8"/>
      <c r="L74" s="8"/>
      <c r="M74" s="9"/>
      <c r="N74" s="9"/>
      <c r="O74" s="9"/>
    </row>
    <row r="75" spans="1:15" ht="22.5">
      <c r="A75" s="6" t="s">
        <v>56</v>
      </c>
      <c r="B75" s="7" t="s">
        <v>60</v>
      </c>
      <c r="C75" s="5">
        <v>29</v>
      </c>
      <c r="D75" s="8"/>
      <c r="E75" s="8"/>
      <c r="F75" s="8"/>
      <c r="G75" s="8"/>
      <c r="H75" s="8"/>
      <c r="I75" s="8"/>
      <c r="J75" s="8"/>
      <c r="K75" s="8"/>
      <c r="L75" s="8"/>
      <c r="M75" s="9"/>
      <c r="N75" s="9"/>
      <c r="O75" s="9"/>
    </row>
    <row r="76" spans="1:15" ht="45">
      <c r="A76" s="6">
        <v>9</v>
      </c>
      <c r="B76" s="7" t="s">
        <v>61</v>
      </c>
      <c r="C76" s="5">
        <v>30</v>
      </c>
      <c r="D76" s="8"/>
      <c r="E76" s="8"/>
      <c r="F76" s="8"/>
      <c r="G76" s="8"/>
      <c r="H76" s="8"/>
      <c r="I76" s="8"/>
      <c r="J76" s="8"/>
      <c r="K76" s="8"/>
      <c r="L76" s="8"/>
      <c r="M76" s="9">
        <f>M67</f>
        <v>15891116.279999999</v>
      </c>
      <c r="N76" s="8">
        <f>ROUND(M76/84198,2)</f>
        <v>188.74</v>
      </c>
      <c r="O76" s="9"/>
    </row>
    <row r="77" spans="1:15" ht="45">
      <c r="A77" s="6">
        <v>10</v>
      </c>
      <c r="B77" s="7" t="s">
        <v>74</v>
      </c>
      <c r="C77" s="5">
        <v>31</v>
      </c>
      <c r="D77" s="8"/>
      <c r="E77" s="8"/>
      <c r="F77" s="8"/>
      <c r="G77" s="8"/>
      <c r="H77" s="8"/>
      <c r="I77" s="8"/>
      <c r="J77" s="8"/>
      <c r="K77" s="8"/>
      <c r="L77" s="8"/>
      <c r="M77" s="9">
        <v>84198</v>
      </c>
      <c r="N77" s="8"/>
      <c r="O77" s="9"/>
    </row>
    <row r="78" spans="1:15" ht="56.25">
      <c r="A78" s="1">
        <v>11</v>
      </c>
      <c r="B78" s="10" t="s">
        <v>76</v>
      </c>
      <c r="C78" s="2">
        <v>32</v>
      </c>
      <c r="D78" s="11"/>
      <c r="E78" s="11"/>
      <c r="F78" s="11"/>
      <c r="G78" s="11"/>
      <c r="H78" s="11"/>
      <c r="I78" s="11"/>
      <c r="J78" s="11"/>
      <c r="K78" s="11"/>
      <c r="L78" s="11"/>
      <c r="M78" s="12">
        <f>M76</f>
        <v>15891116.279999999</v>
      </c>
      <c r="N78" s="12">
        <f>M78/84198</f>
        <v>188.73508016817502</v>
      </c>
      <c r="O78" s="12"/>
    </row>
    <row r="79" spans="1:15">
      <c r="A79" s="13"/>
      <c r="B79" s="14"/>
      <c r="C79" s="14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1:15">
      <c r="A80" s="16"/>
      <c r="B80" s="17"/>
      <c r="C80" s="17"/>
    </row>
    <row r="81" spans="1:15">
      <c r="A81" s="16"/>
      <c r="B81" s="17"/>
      <c r="C81" s="17"/>
    </row>
    <row r="82" spans="1:15" ht="23.25" customHeight="1">
      <c r="A82" s="16"/>
      <c r="B82" s="24"/>
      <c r="C82" s="24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spans="1:15" ht="15.75" customHeight="1">
      <c r="B83" s="16" t="s">
        <v>62</v>
      </c>
      <c r="C83" s="19"/>
      <c r="D83" s="39" t="s">
        <v>63</v>
      </c>
      <c r="E83" s="39"/>
      <c r="F83" s="39"/>
      <c r="G83" s="39"/>
      <c r="H83" s="39"/>
      <c r="I83" s="19"/>
      <c r="J83" s="19"/>
      <c r="K83" s="19"/>
      <c r="L83" s="19"/>
      <c r="M83" s="39" t="s">
        <v>64</v>
      </c>
      <c r="N83" s="39"/>
      <c r="O83" s="39"/>
    </row>
    <row r="84" spans="1:15" ht="15" customHeight="1">
      <c r="A84" s="39" t="s">
        <v>65</v>
      </c>
      <c r="B84" s="39"/>
      <c r="C84" s="39"/>
      <c r="D84" s="39"/>
    </row>
    <row r="86" spans="1:15" ht="215.25" customHeight="1"/>
    <row r="87" spans="1:15" ht="45" customHeight="1">
      <c r="A87" s="26" t="s">
        <v>68</v>
      </c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</row>
    <row r="88" spans="1:15" ht="45" customHeight="1">
      <c r="A88" s="1" t="s">
        <v>1</v>
      </c>
      <c r="B88" s="27" t="s">
        <v>2</v>
      </c>
      <c r="C88" s="27" t="s">
        <v>3</v>
      </c>
      <c r="D88" s="30" t="s">
        <v>4</v>
      </c>
      <c r="E88" s="31"/>
      <c r="F88" s="31"/>
      <c r="G88" s="31"/>
      <c r="H88" s="31"/>
      <c r="I88" s="32"/>
      <c r="J88" s="33" t="s">
        <v>5</v>
      </c>
      <c r="K88" s="34"/>
      <c r="L88" s="35"/>
      <c r="M88" s="33" t="s">
        <v>6</v>
      </c>
      <c r="N88" s="34"/>
      <c r="O88" s="35"/>
    </row>
    <row r="89" spans="1:15" ht="45" customHeight="1">
      <c r="A89" s="3" t="s">
        <v>7</v>
      </c>
      <c r="B89" s="28"/>
      <c r="C89" s="28"/>
      <c r="D89" s="30" t="s">
        <v>8</v>
      </c>
      <c r="E89" s="31"/>
      <c r="F89" s="32"/>
      <c r="G89" s="30" t="s">
        <v>9</v>
      </c>
      <c r="H89" s="31"/>
      <c r="I89" s="32"/>
      <c r="J89" s="36"/>
      <c r="K89" s="37"/>
      <c r="L89" s="38"/>
      <c r="M89" s="36"/>
      <c r="N89" s="37"/>
      <c r="O89" s="38"/>
    </row>
    <row r="90" spans="1:15" ht="56.25">
      <c r="A90" s="4"/>
      <c r="B90" s="29"/>
      <c r="C90" s="29"/>
      <c r="D90" s="5" t="s">
        <v>10</v>
      </c>
      <c r="E90" s="5" t="s">
        <v>11</v>
      </c>
      <c r="F90" s="5" t="s">
        <v>12</v>
      </c>
      <c r="G90" s="5" t="s">
        <v>10</v>
      </c>
      <c r="H90" s="5" t="s">
        <v>11</v>
      </c>
      <c r="I90" s="5" t="s">
        <v>12</v>
      </c>
      <c r="J90" s="5" t="s">
        <v>10</v>
      </c>
      <c r="K90" s="5" t="s">
        <v>11</v>
      </c>
      <c r="L90" s="5" t="s">
        <v>12</v>
      </c>
      <c r="M90" s="5" t="s">
        <v>10</v>
      </c>
      <c r="N90" s="20" t="s">
        <v>11</v>
      </c>
      <c r="O90" s="5" t="s">
        <v>12</v>
      </c>
    </row>
    <row r="91" spans="1:15">
      <c r="A91" s="6" t="s">
        <v>13</v>
      </c>
      <c r="B91" s="5" t="s">
        <v>14</v>
      </c>
      <c r="C91" s="5" t="s">
        <v>15</v>
      </c>
      <c r="D91" s="5">
        <v>1</v>
      </c>
      <c r="E91" s="5">
        <v>2</v>
      </c>
      <c r="F91" s="5">
        <v>3</v>
      </c>
      <c r="G91" s="5">
        <v>4</v>
      </c>
      <c r="H91" s="5">
        <v>5</v>
      </c>
      <c r="I91" s="5">
        <v>6</v>
      </c>
      <c r="J91" s="5">
        <v>7</v>
      </c>
      <c r="K91" s="5">
        <v>8</v>
      </c>
      <c r="L91" s="5">
        <v>9</v>
      </c>
      <c r="M91" s="5">
        <v>10</v>
      </c>
      <c r="N91" s="20">
        <v>11</v>
      </c>
      <c r="O91" s="5">
        <v>12</v>
      </c>
    </row>
    <row r="92" spans="1:15" ht="33.75">
      <c r="A92" s="6">
        <v>1</v>
      </c>
      <c r="B92" s="7" t="s">
        <v>16</v>
      </c>
      <c r="C92" s="5">
        <v>1</v>
      </c>
      <c r="D92" s="8"/>
      <c r="E92" s="8"/>
      <c r="F92" s="8"/>
      <c r="G92" s="8"/>
      <c r="H92" s="8"/>
      <c r="I92" s="8"/>
      <c r="J92" s="8"/>
      <c r="K92" s="8"/>
      <c r="L92" s="8"/>
      <c r="M92" s="9">
        <f>M93+M100+M101+M105</f>
        <v>1053866.3472</v>
      </c>
      <c r="N92" s="9">
        <f>ROUND(M92/6026,2)</f>
        <v>174.89</v>
      </c>
      <c r="O92" s="8"/>
    </row>
    <row r="93" spans="1:15" ht="22.5">
      <c r="A93" s="6" t="s">
        <v>17</v>
      </c>
      <c r="B93" s="7" t="s">
        <v>18</v>
      </c>
      <c r="C93" s="5">
        <v>2</v>
      </c>
      <c r="D93" s="8"/>
      <c r="E93" s="8"/>
      <c r="F93" s="8"/>
      <c r="G93" s="8"/>
      <c r="H93" s="8"/>
      <c r="I93" s="8"/>
      <c r="J93" s="8"/>
      <c r="K93" s="8"/>
      <c r="L93" s="8"/>
      <c r="M93" s="9">
        <f>M95+M96+M97+M98+M99</f>
        <v>15652.5</v>
      </c>
      <c r="N93" s="9">
        <f>ROUND(M93/6026,2)</f>
        <v>2.6</v>
      </c>
      <c r="O93" s="9"/>
    </row>
    <row r="94" spans="1:15" ht="22.5">
      <c r="A94" s="6" t="s">
        <v>19</v>
      </c>
      <c r="B94" s="7" t="s">
        <v>20</v>
      </c>
      <c r="C94" s="5">
        <v>3</v>
      </c>
      <c r="D94" s="8"/>
      <c r="E94" s="8"/>
      <c r="F94" s="8"/>
      <c r="G94" s="8"/>
      <c r="H94" s="8"/>
      <c r="I94" s="8"/>
      <c r="J94" s="8"/>
      <c r="K94" s="8"/>
      <c r="L94" s="8"/>
      <c r="M94" s="9"/>
      <c r="N94" s="9"/>
      <c r="O94" s="9"/>
    </row>
    <row r="95" spans="1:15" ht="45">
      <c r="A95" s="6" t="s">
        <v>21</v>
      </c>
      <c r="B95" s="7" t="s">
        <v>22</v>
      </c>
      <c r="C95" s="5">
        <v>4</v>
      </c>
      <c r="D95" s="8"/>
      <c r="E95" s="8"/>
      <c r="F95" s="8"/>
      <c r="G95" s="8"/>
      <c r="H95" s="8"/>
      <c r="I95" s="8"/>
      <c r="J95" s="8"/>
      <c r="K95" s="8"/>
      <c r="L95" s="8"/>
      <c r="M95" s="9"/>
      <c r="N95" s="9">
        <f>ROUND(M95/6026,2)</f>
        <v>0</v>
      </c>
      <c r="O95" s="9"/>
    </row>
    <row r="96" spans="1:15" ht="33.75">
      <c r="A96" s="6" t="s">
        <v>23</v>
      </c>
      <c r="B96" s="7" t="s">
        <v>24</v>
      </c>
      <c r="C96" s="5">
        <v>5</v>
      </c>
      <c r="D96" s="8"/>
      <c r="E96" s="8"/>
      <c r="F96" s="8"/>
      <c r="G96" s="8"/>
      <c r="H96" s="8"/>
      <c r="I96" s="8"/>
      <c r="J96" s="8"/>
      <c r="K96" s="8"/>
      <c r="L96" s="8"/>
      <c r="M96" s="9"/>
      <c r="N96" s="9"/>
      <c r="O96" s="9"/>
    </row>
    <row r="97" spans="1:15" ht="22.5">
      <c r="A97" s="6" t="s">
        <v>25</v>
      </c>
      <c r="B97" s="7" t="s">
        <v>26</v>
      </c>
      <c r="C97" s="5">
        <v>6</v>
      </c>
      <c r="D97" s="8"/>
      <c r="E97" s="8"/>
      <c r="F97" s="8"/>
      <c r="G97" s="8"/>
      <c r="H97" s="8"/>
      <c r="I97" s="8"/>
      <c r="J97" s="8"/>
      <c r="K97" s="8"/>
      <c r="L97" s="8"/>
      <c r="M97" s="9"/>
      <c r="N97" s="9"/>
      <c r="O97" s="9"/>
    </row>
    <row r="98" spans="1:15" ht="67.5">
      <c r="A98" s="6" t="s">
        <v>27</v>
      </c>
      <c r="B98" s="7" t="s">
        <v>28</v>
      </c>
      <c r="C98" s="5">
        <v>7</v>
      </c>
      <c r="D98" s="8"/>
      <c r="E98" s="8"/>
      <c r="F98" s="8"/>
      <c r="G98" s="8"/>
      <c r="H98" s="8"/>
      <c r="I98" s="8"/>
      <c r="J98" s="8"/>
      <c r="K98" s="8"/>
      <c r="L98" s="8"/>
      <c r="M98" s="9"/>
      <c r="N98" s="9"/>
      <c r="O98" s="9"/>
    </row>
    <row r="99" spans="1:15" ht="33.75">
      <c r="A99" s="6" t="s">
        <v>29</v>
      </c>
      <c r="B99" s="7" t="s">
        <v>30</v>
      </c>
      <c r="C99" s="5">
        <v>8</v>
      </c>
      <c r="D99" s="8"/>
      <c r="E99" s="8"/>
      <c r="F99" s="8"/>
      <c r="G99" s="8"/>
      <c r="H99" s="8"/>
      <c r="I99" s="8"/>
      <c r="J99" s="8"/>
      <c r="K99" s="8"/>
      <c r="L99" s="8"/>
      <c r="M99" s="9">
        <v>15652.5</v>
      </c>
      <c r="N99" s="9">
        <f>ROUND(M99/6026,2)</f>
        <v>2.6</v>
      </c>
      <c r="O99" s="9"/>
    </row>
    <row r="100" spans="1:15" ht="22.5">
      <c r="A100" s="6" t="s">
        <v>31</v>
      </c>
      <c r="B100" s="7" t="s">
        <v>32</v>
      </c>
      <c r="C100" s="5">
        <v>9</v>
      </c>
      <c r="D100" s="8"/>
      <c r="E100" s="8"/>
      <c r="F100" s="8"/>
      <c r="G100" s="8"/>
      <c r="H100" s="8"/>
      <c r="I100" s="8"/>
      <c r="J100" s="8"/>
      <c r="K100" s="8"/>
      <c r="L100" s="8"/>
      <c r="M100" s="9">
        <v>544823.76</v>
      </c>
      <c r="N100" s="9">
        <f t="shared" ref="N100:N103" si="2">ROUND(M100/6026,2)</f>
        <v>90.41</v>
      </c>
      <c r="O100" s="9"/>
    </row>
    <row r="101" spans="1:15" ht="22.5">
      <c r="A101" s="6" t="s">
        <v>33</v>
      </c>
      <c r="B101" s="7" t="s">
        <v>34</v>
      </c>
      <c r="C101" s="5">
        <v>10</v>
      </c>
      <c r="D101" s="8"/>
      <c r="E101" s="8"/>
      <c r="F101" s="8"/>
      <c r="G101" s="8"/>
      <c r="H101" s="8"/>
      <c r="I101" s="8"/>
      <c r="J101" s="8"/>
      <c r="K101" s="8"/>
      <c r="L101" s="8"/>
      <c r="M101" s="9">
        <f>M102+M103</f>
        <v>119861.22720000001</v>
      </c>
      <c r="N101" s="9">
        <f t="shared" si="2"/>
        <v>19.89</v>
      </c>
      <c r="O101" s="9"/>
    </row>
    <row r="102" spans="1:15" ht="67.5">
      <c r="A102" s="6" t="s">
        <v>35</v>
      </c>
      <c r="B102" s="7" t="s">
        <v>36</v>
      </c>
      <c r="C102" s="5">
        <v>11</v>
      </c>
      <c r="D102" s="8"/>
      <c r="E102" s="8"/>
      <c r="F102" s="8"/>
      <c r="G102" s="8"/>
      <c r="H102" s="8"/>
      <c r="I102" s="8"/>
      <c r="J102" s="8"/>
      <c r="K102" s="8"/>
      <c r="L102" s="8"/>
      <c r="M102" s="9">
        <f>M100/100*22</f>
        <v>119861.22720000001</v>
      </c>
      <c r="N102" s="9">
        <f t="shared" si="2"/>
        <v>19.89</v>
      </c>
      <c r="O102" s="9"/>
    </row>
    <row r="103" spans="1:15" ht="90">
      <c r="A103" s="6" t="s">
        <v>37</v>
      </c>
      <c r="B103" s="7" t="s">
        <v>38</v>
      </c>
      <c r="C103" s="5">
        <v>12</v>
      </c>
      <c r="D103" s="8"/>
      <c r="E103" s="8"/>
      <c r="F103" s="8"/>
      <c r="G103" s="8"/>
      <c r="H103" s="8"/>
      <c r="I103" s="8"/>
      <c r="J103" s="8"/>
      <c r="K103" s="8"/>
      <c r="L103" s="8"/>
      <c r="M103" s="9">
        <v>0</v>
      </c>
      <c r="N103" s="9">
        <f t="shared" si="2"/>
        <v>0</v>
      </c>
      <c r="O103" s="9"/>
    </row>
    <row r="104" spans="1:15" ht="22.5">
      <c r="A104" s="6" t="s">
        <v>39</v>
      </c>
      <c r="B104" s="7" t="s">
        <v>40</v>
      </c>
      <c r="C104" s="5">
        <v>15</v>
      </c>
      <c r="D104" s="8"/>
      <c r="E104" s="8"/>
      <c r="F104" s="8"/>
      <c r="G104" s="8"/>
      <c r="H104" s="8"/>
      <c r="I104" s="8"/>
      <c r="J104" s="8"/>
      <c r="K104" s="8"/>
      <c r="L104" s="8"/>
      <c r="M104" s="9"/>
      <c r="N104" s="9"/>
      <c r="O104" s="9"/>
    </row>
    <row r="105" spans="1:15" ht="22.5">
      <c r="A105" s="6" t="s">
        <v>41</v>
      </c>
      <c r="B105" s="7" t="s">
        <v>42</v>
      </c>
      <c r="C105" s="5">
        <v>16</v>
      </c>
      <c r="D105" s="8"/>
      <c r="E105" s="8"/>
      <c r="F105" s="8"/>
      <c r="G105" s="8"/>
      <c r="H105" s="8"/>
      <c r="I105" s="8"/>
      <c r="J105" s="8"/>
      <c r="K105" s="8"/>
      <c r="L105" s="8"/>
      <c r="M105" s="9">
        <v>373528.86</v>
      </c>
      <c r="N105" s="9">
        <f t="shared" ref="N105:N106" si="3">ROUND(M105/6026,2)</f>
        <v>61.99</v>
      </c>
      <c r="O105" s="9"/>
    </row>
    <row r="106" spans="1:15" ht="22.5">
      <c r="A106" s="6">
        <v>2</v>
      </c>
      <c r="B106" s="7" t="s">
        <v>43</v>
      </c>
      <c r="C106" s="5">
        <v>17</v>
      </c>
      <c r="D106" s="8"/>
      <c r="E106" s="8"/>
      <c r="F106" s="8"/>
      <c r="G106" s="8"/>
      <c r="H106" s="8"/>
      <c r="I106" s="8"/>
      <c r="J106" s="8"/>
      <c r="K106" s="8"/>
      <c r="L106" s="8"/>
      <c r="M106" s="9">
        <v>163254.96</v>
      </c>
      <c r="N106" s="9">
        <f t="shared" si="3"/>
        <v>27.09</v>
      </c>
      <c r="O106" s="9"/>
    </row>
    <row r="107" spans="1:15">
      <c r="A107" s="6">
        <v>3</v>
      </c>
      <c r="B107" s="7" t="s">
        <v>44</v>
      </c>
      <c r="C107" s="5">
        <v>18</v>
      </c>
      <c r="D107" s="8"/>
      <c r="E107" s="8"/>
      <c r="F107" s="8"/>
      <c r="G107" s="8"/>
      <c r="H107" s="8"/>
      <c r="I107" s="8"/>
      <c r="J107" s="8"/>
      <c r="K107" s="8"/>
      <c r="L107" s="8"/>
      <c r="M107" s="9"/>
      <c r="N107" s="9"/>
      <c r="O107" s="9"/>
    </row>
    <row r="108" spans="1:15" ht="22.5">
      <c r="A108" s="6">
        <v>4</v>
      </c>
      <c r="B108" s="7" t="s">
        <v>45</v>
      </c>
      <c r="C108" s="5">
        <v>19</v>
      </c>
      <c r="D108" s="8"/>
      <c r="E108" s="8"/>
      <c r="F108" s="8"/>
      <c r="G108" s="8"/>
      <c r="H108" s="8"/>
      <c r="I108" s="8"/>
      <c r="J108" s="8"/>
      <c r="K108" s="8"/>
      <c r="L108" s="8"/>
      <c r="M108" s="9"/>
      <c r="N108" s="9"/>
      <c r="O108" s="9"/>
    </row>
    <row r="109" spans="1:15">
      <c r="A109" s="6">
        <v>5</v>
      </c>
      <c r="B109" s="7" t="s">
        <v>46</v>
      </c>
      <c r="C109" s="5">
        <v>20</v>
      </c>
      <c r="D109" s="8"/>
      <c r="E109" s="8"/>
      <c r="F109" s="8"/>
      <c r="G109" s="8"/>
      <c r="H109" s="8"/>
      <c r="I109" s="8"/>
      <c r="J109" s="8"/>
      <c r="K109" s="8"/>
      <c r="L109" s="8"/>
      <c r="M109" s="9"/>
      <c r="N109" s="9">
        <f t="shared" ref="N109:N110" si="4">ROUND(M109/6026,2)</f>
        <v>0</v>
      </c>
      <c r="O109" s="9"/>
    </row>
    <row r="110" spans="1:15" ht="22.5">
      <c r="A110" s="6">
        <v>6</v>
      </c>
      <c r="B110" s="7" t="s">
        <v>47</v>
      </c>
      <c r="C110" s="5">
        <v>21</v>
      </c>
      <c r="D110" s="8"/>
      <c r="E110" s="8"/>
      <c r="F110" s="8"/>
      <c r="G110" s="8"/>
      <c r="H110" s="8"/>
      <c r="I110" s="8"/>
      <c r="J110" s="8"/>
      <c r="K110" s="8"/>
      <c r="L110" s="8"/>
      <c r="M110" s="9">
        <f>M92+M106</f>
        <v>1217121.3071999999</v>
      </c>
      <c r="N110" s="9">
        <f t="shared" si="4"/>
        <v>201.98</v>
      </c>
      <c r="O110" s="9"/>
    </row>
    <row r="111" spans="1:15" ht="22.5">
      <c r="A111" s="6">
        <v>7</v>
      </c>
      <c r="B111" s="7" t="s">
        <v>48</v>
      </c>
      <c r="C111" s="5">
        <v>22</v>
      </c>
      <c r="D111" s="8"/>
      <c r="E111" s="8"/>
      <c r="F111" s="8"/>
      <c r="G111" s="8"/>
      <c r="H111" s="8"/>
      <c r="I111" s="8"/>
      <c r="J111" s="8"/>
      <c r="K111" s="8"/>
      <c r="L111" s="8"/>
      <c r="M111" s="9"/>
      <c r="N111" s="9"/>
      <c r="O111" s="9"/>
    </row>
    <row r="112" spans="1:15" ht="22.5">
      <c r="A112" s="6">
        <v>8</v>
      </c>
      <c r="B112" s="7" t="s">
        <v>49</v>
      </c>
      <c r="C112" s="5">
        <v>23</v>
      </c>
      <c r="D112" s="8"/>
      <c r="E112" s="8"/>
      <c r="F112" s="8"/>
      <c r="G112" s="8"/>
      <c r="H112" s="8"/>
      <c r="I112" s="8"/>
      <c r="J112" s="8"/>
      <c r="K112" s="8"/>
      <c r="L112" s="8"/>
      <c r="M112" s="9"/>
      <c r="N112" s="9"/>
      <c r="O112" s="9"/>
    </row>
    <row r="113" spans="1:15" ht="22.5">
      <c r="A113" s="6" t="s">
        <v>50</v>
      </c>
      <c r="B113" s="7" t="s">
        <v>51</v>
      </c>
      <c r="C113" s="5">
        <v>24</v>
      </c>
      <c r="D113" s="8"/>
      <c r="E113" s="8"/>
      <c r="F113" s="8"/>
      <c r="G113" s="8"/>
      <c r="H113" s="8"/>
      <c r="I113" s="8"/>
      <c r="J113" s="8"/>
      <c r="K113" s="8"/>
      <c r="L113" s="8"/>
      <c r="M113" s="9"/>
      <c r="N113" s="9"/>
      <c r="O113" s="9"/>
    </row>
    <row r="114" spans="1:15" ht="22.5">
      <c r="A114" s="6" t="s">
        <v>52</v>
      </c>
      <c r="B114" s="7" t="s">
        <v>53</v>
      </c>
      <c r="C114" s="5">
        <v>25</v>
      </c>
      <c r="D114" s="8"/>
      <c r="E114" s="8"/>
      <c r="F114" s="8"/>
      <c r="G114" s="8"/>
      <c r="H114" s="8"/>
      <c r="I114" s="8"/>
      <c r="J114" s="8"/>
      <c r="K114" s="8"/>
      <c r="L114" s="8"/>
      <c r="M114" s="9"/>
      <c r="N114" s="9"/>
      <c r="O114" s="9"/>
    </row>
    <row r="115" spans="1:15">
      <c r="A115" s="6" t="s">
        <v>54</v>
      </c>
      <c r="B115" s="7" t="s">
        <v>55</v>
      </c>
      <c r="C115" s="5">
        <v>26</v>
      </c>
      <c r="D115" s="8"/>
      <c r="E115" s="8"/>
      <c r="F115" s="8"/>
      <c r="G115" s="8"/>
      <c r="H115" s="8"/>
      <c r="I115" s="8"/>
      <c r="J115" s="8"/>
      <c r="K115" s="8"/>
      <c r="L115" s="8"/>
      <c r="M115" s="9"/>
      <c r="N115" s="9"/>
      <c r="O115" s="9"/>
    </row>
    <row r="116" spans="1:15" ht="22.5">
      <c r="A116" s="6" t="s">
        <v>56</v>
      </c>
      <c r="B116" s="7" t="s">
        <v>57</v>
      </c>
      <c r="C116" s="5">
        <v>27</v>
      </c>
      <c r="D116" s="8"/>
      <c r="E116" s="8"/>
      <c r="F116" s="8"/>
      <c r="G116" s="8"/>
      <c r="H116" s="8"/>
      <c r="I116" s="8"/>
      <c r="J116" s="8"/>
      <c r="K116" s="8"/>
      <c r="L116" s="8"/>
      <c r="M116" s="9"/>
      <c r="N116" s="9"/>
      <c r="O116" s="9"/>
    </row>
    <row r="117" spans="1:15" ht="45">
      <c r="A117" s="6" t="s">
        <v>58</v>
      </c>
      <c r="B117" s="7" t="s">
        <v>59</v>
      </c>
      <c r="C117" s="5">
        <v>28</v>
      </c>
      <c r="D117" s="8"/>
      <c r="E117" s="8"/>
      <c r="F117" s="8"/>
      <c r="G117" s="8"/>
      <c r="H117" s="8"/>
      <c r="I117" s="8"/>
      <c r="J117" s="8"/>
      <c r="K117" s="8"/>
      <c r="L117" s="8"/>
      <c r="M117" s="9"/>
      <c r="N117" s="9"/>
      <c r="O117" s="9"/>
    </row>
    <row r="118" spans="1:15" ht="22.5">
      <c r="A118" s="6" t="s">
        <v>56</v>
      </c>
      <c r="B118" s="7" t="s">
        <v>60</v>
      </c>
      <c r="C118" s="5">
        <v>29</v>
      </c>
      <c r="D118" s="8"/>
      <c r="E118" s="8"/>
      <c r="F118" s="8"/>
      <c r="G118" s="8"/>
      <c r="H118" s="8"/>
      <c r="I118" s="8"/>
      <c r="J118" s="8"/>
      <c r="K118" s="8"/>
      <c r="L118" s="8"/>
      <c r="M118" s="9"/>
      <c r="N118" s="9"/>
      <c r="O118" s="9"/>
    </row>
    <row r="119" spans="1:15" ht="45">
      <c r="A119" s="6">
        <v>9</v>
      </c>
      <c r="B119" s="7" t="s">
        <v>61</v>
      </c>
      <c r="C119" s="5">
        <v>30</v>
      </c>
      <c r="D119" s="8"/>
      <c r="E119" s="8"/>
      <c r="F119" s="8"/>
      <c r="G119" s="8"/>
      <c r="H119" s="8"/>
      <c r="I119" s="8"/>
      <c r="J119" s="8"/>
      <c r="K119" s="8"/>
      <c r="L119" s="8"/>
      <c r="M119" s="9">
        <f>M110</f>
        <v>1217121.3071999999</v>
      </c>
      <c r="N119" s="9">
        <f>ROUND(M119/6026,2)</f>
        <v>201.98</v>
      </c>
      <c r="O119" s="9"/>
    </row>
    <row r="120" spans="1:15" ht="45">
      <c r="A120" s="6">
        <v>10</v>
      </c>
      <c r="B120" s="7" t="s">
        <v>74</v>
      </c>
      <c r="C120" s="5">
        <v>31</v>
      </c>
      <c r="D120" s="8"/>
      <c r="E120" s="8"/>
      <c r="F120" s="8"/>
      <c r="G120" s="8"/>
      <c r="H120" s="8"/>
      <c r="I120" s="8"/>
      <c r="J120" s="8"/>
      <c r="K120" s="8"/>
      <c r="L120" s="8"/>
      <c r="M120" s="9">
        <v>6026</v>
      </c>
      <c r="N120" s="9"/>
      <c r="O120" s="9"/>
    </row>
    <row r="121" spans="1:15" ht="33.75">
      <c r="A121" s="1">
        <v>11</v>
      </c>
      <c r="B121" s="10" t="s">
        <v>77</v>
      </c>
      <c r="C121" s="2">
        <v>32</v>
      </c>
      <c r="D121" s="11"/>
      <c r="E121" s="11"/>
      <c r="F121" s="11"/>
      <c r="G121" s="11"/>
      <c r="H121" s="11"/>
      <c r="I121" s="11"/>
      <c r="J121" s="11"/>
      <c r="K121" s="11"/>
      <c r="L121" s="11"/>
      <c r="M121" s="12">
        <f>M119</f>
        <v>1217121.3071999999</v>
      </c>
      <c r="N121" s="9">
        <f>ROUND(M121/6026,2)</f>
        <v>201.98</v>
      </c>
      <c r="O121" s="12"/>
    </row>
    <row r="122" spans="1:15">
      <c r="A122" s="13"/>
      <c r="B122" s="14"/>
      <c r="C122" s="14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21"/>
      <c r="O122" s="15"/>
    </row>
    <row r="123" spans="1:15">
      <c r="A123" s="16"/>
      <c r="B123" s="17"/>
      <c r="C123" s="17"/>
      <c r="N123" s="22"/>
    </row>
    <row r="124" spans="1:15">
      <c r="A124" s="16"/>
      <c r="B124" s="17"/>
      <c r="C124" s="17"/>
      <c r="N124" s="22"/>
    </row>
    <row r="125" spans="1:15" ht="23.25" customHeight="1">
      <c r="A125" s="16"/>
      <c r="B125" s="24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</row>
    <row r="126" spans="1:15" ht="15.75" customHeight="1">
      <c r="B126" s="16" t="s">
        <v>62</v>
      </c>
      <c r="C126" s="19"/>
      <c r="D126" s="39" t="s">
        <v>63</v>
      </c>
      <c r="E126" s="39"/>
      <c r="F126" s="39"/>
      <c r="G126" s="39"/>
      <c r="H126" s="39"/>
      <c r="I126" s="19"/>
      <c r="J126" s="19"/>
      <c r="K126" s="19"/>
      <c r="L126" s="19"/>
      <c r="M126" s="39" t="s">
        <v>64</v>
      </c>
      <c r="N126" s="39"/>
      <c r="O126" s="39"/>
    </row>
    <row r="127" spans="1:15" ht="15" customHeight="1">
      <c r="A127" s="39" t="s">
        <v>65</v>
      </c>
      <c r="B127" s="39"/>
      <c r="C127" s="39"/>
      <c r="D127" s="39"/>
    </row>
    <row r="128" spans="1:15" ht="259.5" customHeight="1"/>
    <row r="129" spans="1:15" ht="44.25" customHeight="1">
      <c r="A129" s="26" t="s">
        <v>69</v>
      </c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</row>
    <row r="130" spans="1:15">
      <c r="A130" s="1" t="s">
        <v>1</v>
      </c>
      <c r="B130" s="27" t="s">
        <v>2</v>
      </c>
      <c r="C130" s="27" t="s">
        <v>3</v>
      </c>
      <c r="D130" s="30" t="s">
        <v>4</v>
      </c>
      <c r="E130" s="31"/>
      <c r="F130" s="31"/>
      <c r="G130" s="31"/>
      <c r="H130" s="31"/>
      <c r="I130" s="32"/>
      <c r="J130" s="33" t="s">
        <v>5</v>
      </c>
      <c r="K130" s="34"/>
      <c r="L130" s="35"/>
      <c r="M130" s="33" t="s">
        <v>6</v>
      </c>
      <c r="N130" s="34"/>
      <c r="O130" s="35"/>
    </row>
    <row r="131" spans="1:15">
      <c r="A131" s="3" t="s">
        <v>7</v>
      </c>
      <c r="B131" s="28"/>
      <c r="C131" s="28"/>
      <c r="D131" s="30" t="s">
        <v>8</v>
      </c>
      <c r="E131" s="31"/>
      <c r="F131" s="32"/>
      <c r="G131" s="30" t="s">
        <v>9</v>
      </c>
      <c r="H131" s="31"/>
      <c r="I131" s="32"/>
      <c r="J131" s="36"/>
      <c r="K131" s="37"/>
      <c r="L131" s="38"/>
      <c r="M131" s="36"/>
      <c r="N131" s="37"/>
      <c r="O131" s="38"/>
    </row>
    <row r="132" spans="1:15" ht="56.25">
      <c r="A132" s="4"/>
      <c r="B132" s="29"/>
      <c r="C132" s="29"/>
      <c r="D132" s="5" t="s">
        <v>10</v>
      </c>
      <c r="E132" s="5" t="s">
        <v>11</v>
      </c>
      <c r="F132" s="5" t="s">
        <v>12</v>
      </c>
      <c r="G132" s="5" t="s">
        <v>10</v>
      </c>
      <c r="H132" s="5" t="s">
        <v>11</v>
      </c>
      <c r="I132" s="5" t="s">
        <v>12</v>
      </c>
      <c r="J132" s="5" t="s">
        <v>10</v>
      </c>
      <c r="K132" s="5" t="s">
        <v>11</v>
      </c>
      <c r="L132" s="5" t="s">
        <v>12</v>
      </c>
      <c r="M132" s="5" t="s">
        <v>10</v>
      </c>
      <c r="N132" s="5" t="s">
        <v>11</v>
      </c>
      <c r="O132" s="5" t="s">
        <v>12</v>
      </c>
    </row>
    <row r="133" spans="1:15">
      <c r="A133" s="6" t="s">
        <v>13</v>
      </c>
      <c r="B133" s="5" t="s">
        <v>14</v>
      </c>
      <c r="C133" s="5" t="s">
        <v>15</v>
      </c>
      <c r="D133" s="5">
        <v>1</v>
      </c>
      <c r="E133" s="5">
        <v>2</v>
      </c>
      <c r="F133" s="5">
        <v>3</v>
      </c>
      <c r="G133" s="5">
        <v>4</v>
      </c>
      <c r="H133" s="5">
        <v>5</v>
      </c>
      <c r="I133" s="5">
        <v>6</v>
      </c>
      <c r="J133" s="5">
        <v>7</v>
      </c>
      <c r="K133" s="5">
        <v>8</v>
      </c>
      <c r="L133" s="5">
        <v>9</v>
      </c>
      <c r="M133" s="5">
        <v>10</v>
      </c>
      <c r="N133" s="5">
        <v>11</v>
      </c>
      <c r="O133" s="5">
        <v>12</v>
      </c>
    </row>
    <row r="134" spans="1:15" ht="33.75">
      <c r="A134" s="6">
        <v>1</v>
      </c>
      <c r="B134" s="7" t="s">
        <v>16</v>
      </c>
      <c r="C134" s="5">
        <v>1</v>
      </c>
      <c r="D134" s="8"/>
      <c r="E134" s="8"/>
      <c r="F134" s="8"/>
      <c r="G134" s="8"/>
      <c r="H134" s="8"/>
      <c r="I134" s="8"/>
      <c r="J134" s="8"/>
      <c r="K134" s="8"/>
      <c r="L134" s="8"/>
      <c r="M134" s="9">
        <f>M135+M142+M143+M147</f>
        <v>1776354.5012000003</v>
      </c>
      <c r="N134" s="8">
        <f>ROUND(M134/6026,2)</f>
        <v>294.77999999999997</v>
      </c>
      <c r="O134" s="8"/>
    </row>
    <row r="135" spans="1:15" ht="22.5">
      <c r="A135" s="6" t="s">
        <v>17</v>
      </c>
      <c r="B135" s="7" t="s">
        <v>18</v>
      </c>
      <c r="C135" s="5">
        <v>2</v>
      </c>
      <c r="D135" s="8"/>
      <c r="E135" s="8"/>
      <c r="F135" s="8"/>
      <c r="G135" s="8"/>
      <c r="H135" s="8"/>
      <c r="I135" s="8"/>
      <c r="J135" s="8"/>
      <c r="K135" s="8"/>
      <c r="L135" s="8"/>
      <c r="M135" s="9">
        <f>M137+M138+M139+M140+M141+M136</f>
        <v>600414.83000000007</v>
      </c>
      <c r="N135" s="8">
        <f>ROUND(M135/6026,2)</f>
        <v>99.64</v>
      </c>
      <c r="O135" s="9"/>
    </row>
    <row r="136" spans="1:15" ht="22.5">
      <c r="A136" s="6" t="s">
        <v>19</v>
      </c>
      <c r="B136" s="7" t="s">
        <v>20</v>
      </c>
      <c r="C136" s="5">
        <v>3</v>
      </c>
      <c r="D136" s="8"/>
      <c r="E136" s="8"/>
      <c r="F136" s="8"/>
      <c r="G136" s="8"/>
      <c r="H136" s="8"/>
      <c r="I136" s="8"/>
      <c r="J136" s="8"/>
      <c r="K136" s="8"/>
      <c r="L136" s="8"/>
      <c r="M136" s="9">
        <v>375919.69</v>
      </c>
      <c r="N136" s="8">
        <f>ROUND(M136/6026,2)</f>
        <v>62.38</v>
      </c>
      <c r="O136" s="9"/>
    </row>
    <row r="137" spans="1:15" ht="33.75">
      <c r="A137" s="6" t="s">
        <v>21</v>
      </c>
      <c r="B137" s="7" t="s">
        <v>70</v>
      </c>
      <c r="C137" s="5">
        <v>4</v>
      </c>
      <c r="D137" s="8"/>
      <c r="E137" s="8"/>
      <c r="F137" s="8"/>
      <c r="G137" s="8"/>
      <c r="H137" s="8"/>
      <c r="I137" s="8"/>
      <c r="J137" s="8"/>
      <c r="K137" s="8"/>
      <c r="L137" s="8"/>
      <c r="M137" s="9">
        <v>224495.14</v>
      </c>
      <c r="N137" s="8">
        <f>ROUND(M137/6026,2)</f>
        <v>37.25</v>
      </c>
      <c r="O137" s="9"/>
    </row>
    <row r="138" spans="1:15" ht="33.75">
      <c r="A138" s="6" t="s">
        <v>23</v>
      </c>
      <c r="B138" s="7" t="s">
        <v>24</v>
      </c>
      <c r="C138" s="5">
        <v>5</v>
      </c>
      <c r="D138" s="8"/>
      <c r="E138" s="8"/>
      <c r="F138" s="8"/>
      <c r="G138" s="8"/>
      <c r="H138" s="8"/>
      <c r="I138" s="8"/>
      <c r="J138" s="8"/>
      <c r="K138" s="8"/>
      <c r="L138" s="8"/>
      <c r="M138" s="9"/>
      <c r="N138" s="9"/>
      <c r="O138" s="9"/>
    </row>
    <row r="139" spans="1:15" ht="22.5">
      <c r="A139" s="6" t="s">
        <v>25</v>
      </c>
      <c r="B139" s="7" t="s">
        <v>26</v>
      </c>
      <c r="C139" s="5">
        <v>6</v>
      </c>
      <c r="D139" s="8"/>
      <c r="E139" s="8"/>
      <c r="F139" s="8"/>
      <c r="G139" s="8"/>
      <c r="H139" s="8"/>
      <c r="I139" s="8"/>
      <c r="J139" s="8"/>
      <c r="K139" s="8"/>
      <c r="L139" s="8"/>
      <c r="M139" s="9"/>
      <c r="N139" s="9"/>
      <c r="O139" s="9"/>
    </row>
    <row r="140" spans="1:15" ht="67.5">
      <c r="A140" s="6" t="s">
        <v>27</v>
      </c>
      <c r="B140" s="7" t="s">
        <v>28</v>
      </c>
      <c r="C140" s="5">
        <v>7</v>
      </c>
      <c r="D140" s="8"/>
      <c r="E140" s="8"/>
      <c r="F140" s="8"/>
      <c r="G140" s="8"/>
      <c r="H140" s="8"/>
      <c r="I140" s="8"/>
      <c r="J140" s="8"/>
      <c r="K140" s="8"/>
      <c r="L140" s="8"/>
      <c r="M140" s="9"/>
      <c r="N140" s="9"/>
      <c r="O140" s="9"/>
    </row>
    <row r="141" spans="1:15" ht="33.75">
      <c r="A141" s="6" t="s">
        <v>29</v>
      </c>
      <c r="B141" s="7" t="s">
        <v>30</v>
      </c>
      <c r="C141" s="5">
        <v>8</v>
      </c>
      <c r="D141" s="8"/>
      <c r="E141" s="8"/>
      <c r="F141" s="8"/>
      <c r="G141" s="8"/>
      <c r="H141" s="8"/>
      <c r="I141" s="8"/>
      <c r="J141" s="8"/>
      <c r="K141" s="8"/>
      <c r="L141" s="8"/>
      <c r="M141" s="9"/>
      <c r="N141" s="8">
        <f>ROUND(M141/6026,2)</f>
        <v>0</v>
      </c>
      <c r="O141" s="9"/>
    </row>
    <row r="142" spans="1:15" ht="22.5">
      <c r="A142" s="6" t="s">
        <v>31</v>
      </c>
      <c r="B142" s="7" t="s">
        <v>32</v>
      </c>
      <c r="C142" s="5">
        <v>9</v>
      </c>
      <c r="D142" s="8"/>
      <c r="E142" s="8"/>
      <c r="F142" s="8"/>
      <c r="G142" s="8"/>
      <c r="H142" s="8"/>
      <c r="I142" s="8"/>
      <c r="J142" s="8"/>
      <c r="K142" s="8"/>
      <c r="L142" s="8"/>
      <c r="M142" s="9">
        <v>477362.46</v>
      </c>
      <c r="N142" s="8">
        <f t="shared" ref="N142:N145" si="5">ROUND(M142/6026,2)</f>
        <v>79.22</v>
      </c>
      <c r="O142" s="9"/>
    </row>
    <row r="143" spans="1:15" ht="22.5">
      <c r="A143" s="6" t="s">
        <v>33</v>
      </c>
      <c r="B143" s="7" t="s">
        <v>34</v>
      </c>
      <c r="C143" s="5">
        <v>10</v>
      </c>
      <c r="D143" s="8"/>
      <c r="E143" s="8"/>
      <c r="F143" s="8"/>
      <c r="G143" s="8"/>
      <c r="H143" s="8"/>
      <c r="I143" s="8"/>
      <c r="J143" s="8"/>
      <c r="K143" s="8"/>
      <c r="L143" s="8"/>
      <c r="M143" s="9">
        <f>M144+M145</f>
        <v>145148.54120000001</v>
      </c>
      <c r="N143" s="8">
        <f t="shared" si="5"/>
        <v>24.09</v>
      </c>
      <c r="O143" s="9"/>
    </row>
    <row r="144" spans="1:15" ht="67.5">
      <c r="A144" s="6" t="s">
        <v>35</v>
      </c>
      <c r="B144" s="7" t="s">
        <v>36</v>
      </c>
      <c r="C144" s="5">
        <v>11</v>
      </c>
      <c r="D144" s="8"/>
      <c r="E144" s="8"/>
      <c r="F144" s="8"/>
      <c r="G144" s="8"/>
      <c r="H144" s="8"/>
      <c r="I144" s="8"/>
      <c r="J144" s="8"/>
      <c r="K144" s="8"/>
      <c r="L144" s="8"/>
      <c r="M144" s="9">
        <f>M142/100*22</f>
        <v>105019.7412</v>
      </c>
      <c r="N144" s="8">
        <f t="shared" si="5"/>
        <v>17.43</v>
      </c>
      <c r="O144" s="9"/>
    </row>
    <row r="145" spans="1:15" ht="90">
      <c r="A145" s="6" t="s">
        <v>37</v>
      </c>
      <c r="B145" s="7" t="s">
        <v>38</v>
      </c>
      <c r="C145" s="5">
        <v>12</v>
      </c>
      <c r="D145" s="8"/>
      <c r="E145" s="8"/>
      <c r="F145" s="8"/>
      <c r="G145" s="8"/>
      <c r="H145" s="8"/>
      <c r="I145" s="8"/>
      <c r="J145" s="8"/>
      <c r="K145" s="8"/>
      <c r="L145" s="8"/>
      <c r="M145" s="9">
        <v>40128.800000000003</v>
      </c>
      <c r="N145" s="8">
        <f t="shared" si="5"/>
        <v>6.66</v>
      </c>
      <c r="O145" s="9"/>
    </row>
    <row r="146" spans="1:15" ht="22.5">
      <c r="A146" s="6" t="s">
        <v>39</v>
      </c>
      <c r="B146" s="7" t="s">
        <v>40</v>
      </c>
      <c r="C146" s="5">
        <v>15</v>
      </c>
      <c r="D146" s="8"/>
      <c r="E146" s="8"/>
      <c r="F146" s="8"/>
      <c r="G146" s="8"/>
      <c r="H146" s="8"/>
      <c r="I146" s="8"/>
      <c r="J146" s="8"/>
      <c r="K146" s="8"/>
      <c r="L146" s="8"/>
      <c r="M146" s="9"/>
      <c r="N146" s="9"/>
      <c r="O146" s="9"/>
    </row>
    <row r="147" spans="1:15" ht="22.5">
      <c r="A147" s="6" t="s">
        <v>41</v>
      </c>
      <c r="B147" s="7" t="s">
        <v>42</v>
      </c>
      <c r="C147" s="5">
        <v>16</v>
      </c>
      <c r="D147" s="8"/>
      <c r="E147" s="8"/>
      <c r="F147" s="8"/>
      <c r="G147" s="8"/>
      <c r="H147" s="8"/>
      <c r="I147" s="8"/>
      <c r="J147" s="8"/>
      <c r="K147" s="8"/>
      <c r="L147" s="8"/>
      <c r="M147" s="9">
        <v>553428.67000000004</v>
      </c>
      <c r="N147" s="8">
        <f t="shared" ref="N147:N148" si="6">ROUND(M147/6026,2)</f>
        <v>91.84</v>
      </c>
      <c r="O147" s="9"/>
    </row>
    <row r="148" spans="1:15" ht="22.5">
      <c r="A148" s="6">
        <v>2</v>
      </c>
      <c r="B148" s="7" t="s">
        <v>43</v>
      </c>
      <c r="C148" s="5">
        <v>17</v>
      </c>
      <c r="D148" s="8"/>
      <c r="E148" s="8"/>
      <c r="F148" s="8"/>
      <c r="G148" s="8"/>
      <c r="H148" s="8"/>
      <c r="I148" s="8"/>
      <c r="J148" s="8"/>
      <c r="K148" s="8"/>
      <c r="L148" s="8"/>
      <c r="M148" s="9">
        <v>203507.13</v>
      </c>
      <c r="N148" s="8">
        <f t="shared" si="6"/>
        <v>33.770000000000003</v>
      </c>
      <c r="O148" s="9"/>
    </row>
    <row r="149" spans="1:15">
      <c r="A149" s="6">
        <v>3</v>
      </c>
      <c r="B149" s="7" t="s">
        <v>44</v>
      </c>
      <c r="C149" s="5">
        <v>18</v>
      </c>
      <c r="D149" s="8"/>
      <c r="E149" s="8"/>
      <c r="F149" s="8"/>
      <c r="G149" s="8"/>
      <c r="H149" s="8"/>
      <c r="I149" s="8"/>
      <c r="J149" s="8"/>
      <c r="K149" s="8"/>
      <c r="L149" s="8"/>
      <c r="M149" s="9"/>
      <c r="N149" s="9"/>
      <c r="O149" s="9"/>
    </row>
    <row r="150" spans="1:15" ht="22.5">
      <c r="A150" s="6">
        <v>4</v>
      </c>
      <c r="B150" s="7" t="s">
        <v>45</v>
      </c>
      <c r="C150" s="5">
        <v>19</v>
      </c>
      <c r="D150" s="8"/>
      <c r="E150" s="8"/>
      <c r="F150" s="8"/>
      <c r="G150" s="8"/>
      <c r="H150" s="8"/>
      <c r="I150" s="8"/>
      <c r="J150" s="8"/>
      <c r="K150" s="8"/>
      <c r="L150" s="8"/>
      <c r="M150" s="9"/>
      <c r="N150" s="9"/>
      <c r="O150" s="9"/>
    </row>
    <row r="151" spans="1:15">
      <c r="A151" s="6">
        <v>5</v>
      </c>
      <c r="B151" s="7" t="s">
        <v>46</v>
      </c>
      <c r="C151" s="5">
        <v>20</v>
      </c>
      <c r="D151" s="8"/>
      <c r="E151" s="8"/>
      <c r="F151" s="8"/>
      <c r="G151" s="8"/>
      <c r="H151" s="8"/>
      <c r="I151" s="8"/>
      <c r="J151" s="8"/>
      <c r="K151" s="8"/>
      <c r="L151" s="8"/>
      <c r="M151" s="9"/>
      <c r="N151" s="8">
        <f t="shared" ref="N151:N152" si="7">ROUND(M151/6026,2)</f>
        <v>0</v>
      </c>
      <c r="O151" s="9"/>
    </row>
    <row r="152" spans="1:15" ht="22.5">
      <c r="A152" s="6">
        <v>6</v>
      </c>
      <c r="B152" s="7" t="s">
        <v>47</v>
      </c>
      <c r="C152" s="5">
        <v>21</v>
      </c>
      <c r="D152" s="8"/>
      <c r="E152" s="8"/>
      <c r="F152" s="8"/>
      <c r="G152" s="8"/>
      <c r="H152" s="8"/>
      <c r="I152" s="8"/>
      <c r="J152" s="8"/>
      <c r="K152" s="8"/>
      <c r="L152" s="8"/>
      <c r="M152" s="9">
        <f>M134+M148</f>
        <v>1979861.6312000002</v>
      </c>
      <c r="N152" s="8">
        <f t="shared" si="7"/>
        <v>328.55</v>
      </c>
      <c r="O152" s="9"/>
    </row>
    <row r="153" spans="1:15" ht="22.5">
      <c r="A153" s="6">
        <v>7</v>
      </c>
      <c r="B153" s="7" t="s">
        <v>48</v>
      </c>
      <c r="C153" s="5">
        <v>22</v>
      </c>
      <c r="D153" s="8"/>
      <c r="E153" s="8"/>
      <c r="F153" s="8"/>
      <c r="G153" s="8"/>
      <c r="H153" s="8"/>
      <c r="I153" s="8"/>
      <c r="J153" s="8"/>
      <c r="K153" s="8"/>
      <c r="L153" s="8"/>
      <c r="M153" s="9"/>
      <c r="N153" s="9"/>
      <c r="O153" s="9"/>
    </row>
    <row r="154" spans="1:15" ht="22.5">
      <c r="A154" s="6">
        <v>8</v>
      </c>
      <c r="B154" s="7" t="s">
        <v>49</v>
      </c>
      <c r="C154" s="5">
        <v>23</v>
      </c>
      <c r="D154" s="8"/>
      <c r="E154" s="8"/>
      <c r="F154" s="8"/>
      <c r="G154" s="8"/>
      <c r="H154" s="8"/>
      <c r="I154" s="8"/>
      <c r="J154" s="8"/>
      <c r="K154" s="8"/>
      <c r="L154" s="8"/>
      <c r="M154" s="9"/>
      <c r="N154" s="9"/>
      <c r="O154" s="9"/>
    </row>
    <row r="155" spans="1:15" ht="22.5">
      <c r="A155" s="6" t="s">
        <v>50</v>
      </c>
      <c r="B155" s="7" t="s">
        <v>51</v>
      </c>
      <c r="C155" s="5">
        <v>24</v>
      </c>
      <c r="D155" s="8"/>
      <c r="E155" s="8"/>
      <c r="F155" s="8"/>
      <c r="G155" s="8"/>
      <c r="H155" s="8"/>
      <c r="I155" s="8"/>
      <c r="J155" s="8"/>
      <c r="K155" s="8"/>
      <c r="L155" s="8"/>
      <c r="M155" s="9"/>
      <c r="N155" s="9"/>
      <c r="O155" s="9"/>
    </row>
    <row r="156" spans="1:15" ht="22.5">
      <c r="A156" s="6" t="s">
        <v>52</v>
      </c>
      <c r="B156" s="7" t="s">
        <v>53</v>
      </c>
      <c r="C156" s="5">
        <v>25</v>
      </c>
      <c r="D156" s="8"/>
      <c r="E156" s="8"/>
      <c r="F156" s="8"/>
      <c r="G156" s="8"/>
      <c r="H156" s="8"/>
      <c r="I156" s="8"/>
      <c r="J156" s="8"/>
      <c r="K156" s="8"/>
      <c r="L156" s="8"/>
      <c r="M156" s="9"/>
      <c r="N156" s="9"/>
      <c r="O156" s="9"/>
    </row>
    <row r="157" spans="1:15">
      <c r="A157" s="6" t="s">
        <v>54</v>
      </c>
      <c r="B157" s="7" t="s">
        <v>55</v>
      </c>
      <c r="C157" s="5">
        <v>26</v>
      </c>
      <c r="D157" s="8"/>
      <c r="E157" s="8"/>
      <c r="F157" s="8"/>
      <c r="G157" s="8"/>
      <c r="H157" s="8"/>
      <c r="I157" s="8"/>
      <c r="J157" s="8"/>
      <c r="K157" s="8"/>
      <c r="L157" s="8"/>
      <c r="M157" s="9"/>
      <c r="N157" s="9"/>
      <c r="O157" s="9"/>
    </row>
    <row r="158" spans="1:15" ht="22.5">
      <c r="A158" s="6" t="s">
        <v>56</v>
      </c>
      <c r="B158" s="7" t="s">
        <v>57</v>
      </c>
      <c r="C158" s="5">
        <v>27</v>
      </c>
      <c r="D158" s="8"/>
      <c r="E158" s="8"/>
      <c r="F158" s="8"/>
      <c r="G158" s="8"/>
      <c r="H158" s="8"/>
      <c r="I158" s="8"/>
      <c r="J158" s="8"/>
      <c r="K158" s="8"/>
      <c r="L158" s="8"/>
      <c r="M158" s="9"/>
      <c r="N158" s="9"/>
      <c r="O158" s="9"/>
    </row>
    <row r="159" spans="1:15" ht="45">
      <c r="A159" s="6" t="s">
        <v>58</v>
      </c>
      <c r="B159" s="7" t="s">
        <v>59</v>
      </c>
      <c r="C159" s="5">
        <v>28</v>
      </c>
      <c r="D159" s="8"/>
      <c r="E159" s="8"/>
      <c r="F159" s="8"/>
      <c r="G159" s="8"/>
      <c r="H159" s="8"/>
      <c r="I159" s="8"/>
      <c r="J159" s="8"/>
      <c r="K159" s="8"/>
      <c r="L159" s="8"/>
      <c r="M159" s="9"/>
      <c r="N159" s="9"/>
      <c r="O159" s="9"/>
    </row>
    <row r="160" spans="1:15" ht="22.5">
      <c r="A160" s="6" t="s">
        <v>56</v>
      </c>
      <c r="B160" s="7" t="s">
        <v>60</v>
      </c>
      <c r="C160" s="5">
        <v>29</v>
      </c>
      <c r="D160" s="8"/>
      <c r="E160" s="8"/>
      <c r="F160" s="8"/>
      <c r="G160" s="8"/>
      <c r="H160" s="8"/>
      <c r="I160" s="8"/>
      <c r="J160" s="8"/>
      <c r="K160" s="8"/>
      <c r="L160" s="8"/>
      <c r="M160" s="9"/>
      <c r="N160" s="9"/>
      <c r="O160" s="9"/>
    </row>
    <row r="161" spans="1:15" ht="45">
      <c r="A161" s="6">
        <v>9</v>
      </c>
      <c r="B161" s="7" t="s">
        <v>61</v>
      </c>
      <c r="C161" s="5">
        <v>30</v>
      </c>
      <c r="D161" s="8"/>
      <c r="E161" s="8"/>
      <c r="F161" s="8"/>
      <c r="G161" s="8"/>
      <c r="H161" s="8"/>
      <c r="I161" s="8"/>
      <c r="J161" s="8"/>
      <c r="K161" s="8"/>
      <c r="L161" s="8"/>
      <c r="M161" s="9">
        <f>M152</f>
        <v>1979861.6312000002</v>
      </c>
      <c r="N161" s="8">
        <f>ROUND(M161/6026,2)</f>
        <v>328.55</v>
      </c>
      <c r="O161" s="9"/>
    </row>
    <row r="162" spans="1:15" ht="45">
      <c r="A162" s="6">
        <v>10</v>
      </c>
      <c r="B162" s="7" t="s">
        <v>74</v>
      </c>
      <c r="C162" s="5">
        <v>31</v>
      </c>
      <c r="D162" s="8"/>
      <c r="E162" s="8"/>
      <c r="F162" s="8"/>
      <c r="G162" s="8"/>
      <c r="H162" s="8"/>
      <c r="I162" s="8"/>
      <c r="J162" s="8"/>
      <c r="K162" s="8"/>
      <c r="L162" s="8"/>
      <c r="M162" s="9">
        <v>6026</v>
      </c>
      <c r="N162" s="8"/>
      <c r="O162" s="9"/>
    </row>
    <row r="163" spans="1:15" ht="33.75">
      <c r="A163" s="1">
        <v>11</v>
      </c>
      <c r="B163" s="10" t="s">
        <v>78</v>
      </c>
      <c r="C163" s="2">
        <v>32</v>
      </c>
      <c r="D163" s="11"/>
      <c r="E163" s="11"/>
      <c r="F163" s="11"/>
      <c r="G163" s="11"/>
      <c r="H163" s="11"/>
      <c r="I163" s="11"/>
      <c r="J163" s="11"/>
      <c r="K163" s="11"/>
      <c r="L163" s="11"/>
      <c r="M163" s="12">
        <f>M161</f>
        <v>1979861.6312000002</v>
      </c>
      <c r="N163" s="8">
        <f>ROUND(M163/6026,2)</f>
        <v>328.55</v>
      </c>
      <c r="O163" s="12"/>
    </row>
    <row r="164" spans="1:15">
      <c r="A164" s="13"/>
      <c r="B164" s="14"/>
      <c r="C164" s="14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</row>
    <row r="165" spans="1:15">
      <c r="A165" s="16"/>
      <c r="B165" s="17"/>
      <c r="C165" s="17"/>
    </row>
    <row r="166" spans="1:15">
      <c r="A166" s="16"/>
      <c r="B166" s="17"/>
      <c r="C166" s="17"/>
    </row>
    <row r="167" spans="1:15" ht="23.25" customHeight="1">
      <c r="A167" s="16"/>
      <c r="B167" s="24"/>
      <c r="C167" s="24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</row>
    <row r="168" spans="1:15" ht="15.75" customHeight="1">
      <c r="B168" s="16" t="s">
        <v>62</v>
      </c>
      <c r="C168" s="19"/>
      <c r="D168" s="39" t="s">
        <v>63</v>
      </c>
      <c r="E168" s="39"/>
      <c r="F168" s="39"/>
      <c r="G168" s="39"/>
      <c r="H168" s="39"/>
      <c r="I168" s="19"/>
      <c r="J168" s="19"/>
      <c r="K168" s="19"/>
      <c r="L168" s="19"/>
      <c r="M168" s="39" t="s">
        <v>64</v>
      </c>
      <c r="N168" s="39"/>
      <c r="O168" s="39"/>
    </row>
    <row r="169" spans="1:15" ht="15" customHeight="1">
      <c r="A169" s="39" t="s">
        <v>65</v>
      </c>
      <c r="B169" s="39"/>
      <c r="C169" s="39"/>
      <c r="D169" s="39"/>
    </row>
    <row r="170" spans="1:15" ht="300" customHeight="1"/>
    <row r="171" spans="1:15" ht="44.25" customHeight="1">
      <c r="A171" s="26" t="s">
        <v>71</v>
      </c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</row>
    <row r="172" spans="1:15">
      <c r="A172" s="1" t="s">
        <v>1</v>
      </c>
      <c r="B172" s="27" t="s">
        <v>2</v>
      </c>
      <c r="C172" s="27" t="s">
        <v>3</v>
      </c>
      <c r="D172" s="30" t="s">
        <v>4</v>
      </c>
      <c r="E172" s="31"/>
      <c r="F172" s="31"/>
      <c r="G172" s="31"/>
      <c r="H172" s="31"/>
      <c r="I172" s="32"/>
      <c r="J172" s="33" t="s">
        <v>5</v>
      </c>
      <c r="K172" s="34"/>
      <c r="L172" s="35"/>
      <c r="M172" s="33" t="s">
        <v>6</v>
      </c>
      <c r="N172" s="34"/>
      <c r="O172" s="35"/>
    </row>
    <row r="173" spans="1:15">
      <c r="A173" s="3" t="s">
        <v>7</v>
      </c>
      <c r="B173" s="28"/>
      <c r="C173" s="28"/>
      <c r="D173" s="30" t="s">
        <v>8</v>
      </c>
      <c r="E173" s="31"/>
      <c r="F173" s="32"/>
      <c r="G173" s="30" t="s">
        <v>9</v>
      </c>
      <c r="H173" s="31"/>
      <c r="I173" s="32"/>
      <c r="J173" s="36"/>
      <c r="K173" s="37"/>
      <c r="L173" s="38"/>
      <c r="M173" s="36"/>
      <c r="N173" s="37"/>
      <c r="O173" s="38"/>
    </row>
    <row r="174" spans="1:15" ht="56.25">
      <c r="A174" s="4"/>
      <c r="B174" s="29"/>
      <c r="C174" s="29"/>
      <c r="D174" s="5" t="s">
        <v>10</v>
      </c>
      <c r="E174" s="5" t="s">
        <v>11</v>
      </c>
      <c r="F174" s="5" t="s">
        <v>12</v>
      </c>
      <c r="G174" s="5" t="s">
        <v>10</v>
      </c>
      <c r="H174" s="5" t="s">
        <v>11</v>
      </c>
      <c r="I174" s="5" t="s">
        <v>12</v>
      </c>
      <c r="J174" s="5" t="s">
        <v>10</v>
      </c>
      <c r="K174" s="5" t="s">
        <v>11</v>
      </c>
      <c r="L174" s="5" t="s">
        <v>12</v>
      </c>
      <c r="M174" s="5" t="s">
        <v>10</v>
      </c>
      <c r="N174" s="5" t="s">
        <v>11</v>
      </c>
      <c r="O174" s="5" t="s">
        <v>12</v>
      </c>
    </row>
    <row r="175" spans="1:15">
      <c r="A175" s="6" t="s">
        <v>13</v>
      </c>
      <c r="B175" s="5" t="s">
        <v>14</v>
      </c>
      <c r="C175" s="5" t="s">
        <v>15</v>
      </c>
      <c r="D175" s="5">
        <v>1</v>
      </c>
      <c r="E175" s="5">
        <v>2</v>
      </c>
      <c r="F175" s="5">
        <v>3</v>
      </c>
      <c r="G175" s="5">
        <v>4</v>
      </c>
      <c r="H175" s="5">
        <v>5</v>
      </c>
      <c r="I175" s="5">
        <v>6</v>
      </c>
      <c r="J175" s="5">
        <v>7</v>
      </c>
      <c r="K175" s="5">
        <v>8</v>
      </c>
      <c r="L175" s="5">
        <v>9</v>
      </c>
      <c r="M175" s="5">
        <v>10</v>
      </c>
      <c r="N175" s="5">
        <v>11</v>
      </c>
      <c r="O175" s="5">
        <v>12</v>
      </c>
    </row>
    <row r="176" spans="1:15" ht="33.75">
      <c r="A176" s="6">
        <v>1</v>
      </c>
      <c r="B176" s="7" t="s">
        <v>16</v>
      </c>
      <c r="C176" s="5">
        <v>1</v>
      </c>
      <c r="D176" s="8"/>
      <c r="E176" s="8"/>
      <c r="F176" s="8"/>
      <c r="G176" s="8"/>
      <c r="H176" s="8"/>
      <c r="I176" s="8"/>
      <c r="J176" s="8"/>
      <c r="K176" s="8"/>
      <c r="L176" s="8"/>
      <c r="M176" s="9">
        <f>M177+M184+M185+M189</f>
        <v>154305.3132</v>
      </c>
      <c r="N176" s="8">
        <f>ROUND(M176/1576,2)</f>
        <v>97.91</v>
      </c>
      <c r="O176" s="8"/>
    </row>
    <row r="177" spans="1:15" ht="22.5">
      <c r="A177" s="6" t="s">
        <v>17</v>
      </c>
      <c r="B177" s="7" t="s">
        <v>18</v>
      </c>
      <c r="C177" s="5">
        <v>2</v>
      </c>
      <c r="D177" s="8"/>
      <c r="E177" s="8"/>
      <c r="F177" s="8"/>
      <c r="G177" s="8"/>
      <c r="H177" s="8"/>
      <c r="I177" s="8"/>
      <c r="J177" s="8"/>
      <c r="K177" s="8"/>
      <c r="L177" s="8"/>
      <c r="M177" s="9">
        <f>M179+M180+M181+M182+M183</f>
        <v>5217.5</v>
      </c>
      <c r="N177" s="8">
        <f>ROUND(M177/1576,2)</f>
        <v>3.31</v>
      </c>
      <c r="O177" s="9"/>
    </row>
    <row r="178" spans="1:15" ht="22.5">
      <c r="A178" s="6" t="s">
        <v>19</v>
      </c>
      <c r="B178" s="7" t="s">
        <v>20</v>
      </c>
      <c r="C178" s="5">
        <v>3</v>
      </c>
      <c r="D178" s="8"/>
      <c r="E178" s="8"/>
      <c r="F178" s="8"/>
      <c r="G178" s="8"/>
      <c r="H178" s="8"/>
      <c r="I178" s="8"/>
      <c r="J178" s="8"/>
      <c r="K178" s="8"/>
      <c r="L178" s="8"/>
      <c r="M178" s="9"/>
      <c r="N178" s="9"/>
      <c r="O178" s="9"/>
    </row>
    <row r="179" spans="1:15" ht="45">
      <c r="A179" s="6" t="s">
        <v>21</v>
      </c>
      <c r="B179" s="7" t="s">
        <v>22</v>
      </c>
      <c r="C179" s="5">
        <v>4</v>
      </c>
      <c r="D179" s="8"/>
      <c r="E179" s="8"/>
      <c r="F179" s="8"/>
      <c r="G179" s="8"/>
      <c r="H179" s="8"/>
      <c r="I179" s="8"/>
      <c r="J179" s="8"/>
      <c r="K179" s="8"/>
      <c r="L179" s="8"/>
      <c r="M179" s="9"/>
      <c r="N179" s="8">
        <f>ROUND(M179/1576,2)</f>
        <v>0</v>
      </c>
      <c r="O179" s="9"/>
    </row>
    <row r="180" spans="1:15" ht="33.75">
      <c r="A180" s="6" t="s">
        <v>23</v>
      </c>
      <c r="B180" s="7" t="s">
        <v>24</v>
      </c>
      <c r="C180" s="5">
        <v>5</v>
      </c>
      <c r="D180" s="8"/>
      <c r="E180" s="8"/>
      <c r="F180" s="8"/>
      <c r="G180" s="8"/>
      <c r="H180" s="8"/>
      <c r="I180" s="8"/>
      <c r="J180" s="8"/>
      <c r="K180" s="8"/>
      <c r="L180" s="8"/>
      <c r="M180" s="9"/>
      <c r="N180" s="9"/>
      <c r="O180" s="9"/>
    </row>
    <row r="181" spans="1:15" ht="22.5">
      <c r="A181" s="6" t="s">
        <v>25</v>
      </c>
      <c r="B181" s="7" t="s">
        <v>26</v>
      </c>
      <c r="C181" s="5">
        <v>6</v>
      </c>
      <c r="D181" s="8"/>
      <c r="E181" s="8"/>
      <c r="F181" s="8"/>
      <c r="G181" s="8"/>
      <c r="H181" s="8"/>
      <c r="I181" s="8"/>
      <c r="J181" s="8"/>
      <c r="K181" s="8"/>
      <c r="L181" s="8"/>
      <c r="M181" s="9"/>
      <c r="N181" s="9"/>
      <c r="O181" s="9"/>
    </row>
    <row r="182" spans="1:15" ht="67.5">
      <c r="A182" s="6" t="s">
        <v>27</v>
      </c>
      <c r="B182" s="7" t="s">
        <v>28</v>
      </c>
      <c r="C182" s="5">
        <v>7</v>
      </c>
      <c r="D182" s="8"/>
      <c r="E182" s="8"/>
      <c r="F182" s="8"/>
      <c r="G182" s="8"/>
      <c r="H182" s="8"/>
      <c r="I182" s="8"/>
      <c r="J182" s="8"/>
      <c r="K182" s="8"/>
      <c r="L182" s="8"/>
      <c r="M182" s="9"/>
      <c r="N182" s="9"/>
      <c r="O182" s="9"/>
    </row>
    <row r="183" spans="1:15" ht="33.75">
      <c r="A183" s="6" t="s">
        <v>29</v>
      </c>
      <c r="B183" s="7" t="s">
        <v>30</v>
      </c>
      <c r="C183" s="5">
        <v>8</v>
      </c>
      <c r="D183" s="8"/>
      <c r="E183" s="8"/>
      <c r="F183" s="8"/>
      <c r="G183" s="8"/>
      <c r="H183" s="8"/>
      <c r="I183" s="8"/>
      <c r="J183" s="8"/>
      <c r="K183" s="8"/>
      <c r="L183" s="8"/>
      <c r="M183" s="9">
        <v>5217.5</v>
      </c>
      <c r="N183" s="8">
        <f>ROUND(M183/1576,2)</f>
        <v>3.31</v>
      </c>
      <c r="O183" s="9"/>
    </row>
    <row r="184" spans="1:15" ht="22.5">
      <c r="A184" s="6" t="s">
        <v>31</v>
      </c>
      <c r="B184" s="7" t="s">
        <v>32</v>
      </c>
      <c r="C184" s="5">
        <v>9</v>
      </c>
      <c r="D184" s="8"/>
      <c r="E184" s="8"/>
      <c r="F184" s="8"/>
      <c r="G184" s="8"/>
      <c r="H184" s="8"/>
      <c r="I184" s="8"/>
      <c r="J184" s="8"/>
      <c r="K184" s="8"/>
      <c r="L184" s="8"/>
      <c r="M184" s="9">
        <v>77374.06</v>
      </c>
      <c r="N184" s="8">
        <f>ROUND(M184/1576,2)</f>
        <v>49.1</v>
      </c>
      <c r="O184" s="9"/>
    </row>
    <row r="185" spans="1:15" ht="22.5">
      <c r="A185" s="6" t="s">
        <v>33</v>
      </c>
      <c r="B185" s="7" t="s">
        <v>34</v>
      </c>
      <c r="C185" s="5">
        <v>10</v>
      </c>
      <c r="D185" s="8"/>
      <c r="E185" s="8"/>
      <c r="F185" s="8"/>
      <c r="G185" s="8"/>
      <c r="H185" s="8"/>
      <c r="I185" s="8"/>
      <c r="J185" s="8"/>
      <c r="K185" s="8"/>
      <c r="L185" s="8"/>
      <c r="M185" s="9">
        <f>M186+M187</f>
        <v>17022.2932</v>
      </c>
      <c r="N185" s="8">
        <f>ROUND(M185/1576,2)</f>
        <v>10.8</v>
      </c>
      <c r="O185" s="9"/>
    </row>
    <row r="186" spans="1:15" ht="67.5">
      <c r="A186" s="6" t="s">
        <v>35</v>
      </c>
      <c r="B186" s="7" t="s">
        <v>36</v>
      </c>
      <c r="C186" s="5">
        <v>11</v>
      </c>
      <c r="D186" s="8"/>
      <c r="E186" s="8"/>
      <c r="F186" s="8"/>
      <c r="G186" s="8"/>
      <c r="H186" s="8"/>
      <c r="I186" s="8"/>
      <c r="J186" s="8"/>
      <c r="K186" s="8"/>
      <c r="L186" s="8"/>
      <c r="M186" s="9">
        <f>M184/100*22</f>
        <v>17022.2932</v>
      </c>
      <c r="N186" s="8">
        <f>ROUND(M186/1576,2)</f>
        <v>10.8</v>
      </c>
      <c r="O186" s="9"/>
    </row>
    <row r="187" spans="1:15" ht="90">
      <c r="A187" s="6" t="s">
        <v>37</v>
      </c>
      <c r="B187" s="7" t="s">
        <v>38</v>
      </c>
      <c r="C187" s="5">
        <v>12</v>
      </c>
      <c r="D187" s="8"/>
      <c r="E187" s="8"/>
      <c r="F187" s="8"/>
      <c r="G187" s="8"/>
      <c r="H187" s="8"/>
      <c r="I187" s="8"/>
      <c r="J187" s="8"/>
      <c r="K187" s="8"/>
      <c r="L187" s="8"/>
      <c r="M187" s="9">
        <v>0</v>
      </c>
      <c r="N187" s="8">
        <f>ROUND(M187/1576,2)</f>
        <v>0</v>
      </c>
      <c r="O187" s="9"/>
    </row>
    <row r="188" spans="1:15" ht="22.5">
      <c r="A188" s="6" t="s">
        <v>39</v>
      </c>
      <c r="B188" s="7" t="s">
        <v>40</v>
      </c>
      <c r="C188" s="5">
        <v>15</v>
      </c>
      <c r="D188" s="8"/>
      <c r="E188" s="8"/>
      <c r="F188" s="8"/>
      <c r="G188" s="8"/>
      <c r="H188" s="8"/>
      <c r="I188" s="8"/>
      <c r="J188" s="8"/>
      <c r="K188" s="8"/>
      <c r="L188" s="8"/>
      <c r="M188" s="9"/>
      <c r="N188" s="9"/>
      <c r="O188" s="9"/>
    </row>
    <row r="189" spans="1:15" ht="22.5">
      <c r="A189" s="6" t="s">
        <v>41</v>
      </c>
      <c r="B189" s="7" t="s">
        <v>42</v>
      </c>
      <c r="C189" s="5">
        <v>16</v>
      </c>
      <c r="D189" s="8"/>
      <c r="E189" s="8"/>
      <c r="F189" s="8"/>
      <c r="G189" s="8"/>
      <c r="H189" s="8"/>
      <c r="I189" s="8"/>
      <c r="J189" s="8"/>
      <c r="K189" s="8"/>
      <c r="L189" s="8"/>
      <c r="M189" s="9">
        <v>54691.46</v>
      </c>
      <c r="N189" s="8">
        <f>ROUND(M189/1576,2)</f>
        <v>34.700000000000003</v>
      </c>
      <c r="O189" s="9"/>
    </row>
    <row r="190" spans="1:15" ht="22.5">
      <c r="A190" s="6">
        <v>2</v>
      </c>
      <c r="B190" s="7" t="s">
        <v>43</v>
      </c>
      <c r="C190" s="5">
        <v>17</v>
      </c>
      <c r="D190" s="8"/>
      <c r="E190" s="8"/>
      <c r="F190" s="8"/>
      <c r="G190" s="8"/>
      <c r="H190" s="8"/>
      <c r="I190" s="8"/>
      <c r="J190" s="8"/>
      <c r="K190" s="8"/>
      <c r="L190" s="8"/>
      <c r="M190" s="9">
        <v>8150.48</v>
      </c>
      <c r="N190" s="8">
        <f>ROUND(M190/1576,2)</f>
        <v>5.17</v>
      </c>
      <c r="O190" s="9"/>
    </row>
    <row r="191" spans="1:15">
      <c r="A191" s="6">
        <v>3</v>
      </c>
      <c r="B191" s="7" t="s">
        <v>44</v>
      </c>
      <c r="C191" s="5">
        <v>18</v>
      </c>
      <c r="D191" s="8"/>
      <c r="E191" s="8"/>
      <c r="F191" s="8"/>
      <c r="G191" s="8"/>
      <c r="H191" s="8"/>
      <c r="I191" s="8"/>
      <c r="J191" s="8"/>
      <c r="K191" s="8"/>
      <c r="L191" s="8"/>
      <c r="M191" s="9"/>
      <c r="N191" s="9"/>
      <c r="O191" s="9"/>
    </row>
    <row r="192" spans="1:15" ht="22.5">
      <c r="A192" s="6">
        <v>4</v>
      </c>
      <c r="B192" s="7" t="s">
        <v>45</v>
      </c>
      <c r="C192" s="5">
        <v>19</v>
      </c>
      <c r="D192" s="8"/>
      <c r="E192" s="8"/>
      <c r="F192" s="8"/>
      <c r="G192" s="8"/>
      <c r="H192" s="8"/>
      <c r="I192" s="8"/>
      <c r="J192" s="8"/>
      <c r="K192" s="8"/>
      <c r="L192" s="8"/>
      <c r="M192" s="9"/>
      <c r="N192" s="9"/>
      <c r="O192" s="9"/>
    </row>
    <row r="193" spans="1:15">
      <c r="A193" s="6">
        <v>5</v>
      </c>
      <c r="B193" s="7" t="s">
        <v>46</v>
      </c>
      <c r="C193" s="5">
        <v>20</v>
      </c>
      <c r="D193" s="8"/>
      <c r="E193" s="8"/>
      <c r="F193" s="8"/>
      <c r="G193" s="8"/>
      <c r="H193" s="8"/>
      <c r="I193" s="8"/>
      <c r="J193" s="8"/>
      <c r="K193" s="8"/>
      <c r="L193" s="8"/>
      <c r="M193" s="9"/>
      <c r="N193" s="9"/>
      <c r="O193" s="9"/>
    </row>
    <row r="194" spans="1:15" ht="22.5">
      <c r="A194" s="6">
        <v>6</v>
      </c>
      <c r="B194" s="7" t="s">
        <v>47</v>
      </c>
      <c r="C194" s="5">
        <v>21</v>
      </c>
      <c r="D194" s="8"/>
      <c r="E194" s="8"/>
      <c r="F194" s="8"/>
      <c r="G194" s="8"/>
      <c r="H194" s="8"/>
      <c r="I194" s="8"/>
      <c r="J194" s="8"/>
      <c r="K194" s="8"/>
      <c r="L194" s="8"/>
      <c r="M194" s="9">
        <f>M176+M190</f>
        <v>162455.79320000001</v>
      </c>
      <c r="N194" s="8">
        <f>ROUND(M194/1576,2)</f>
        <v>103.08</v>
      </c>
      <c r="O194" s="9"/>
    </row>
    <row r="195" spans="1:15" ht="22.5">
      <c r="A195" s="6">
        <v>7</v>
      </c>
      <c r="B195" s="7" t="s">
        <v>48</v>
      </c>
      <c r="C195" s="5">
        <v>22</v>
      </c>
      <c r="D195" s="8"/>
      <c r="E195" s="8"/>
      <c r="F195" s="8"/>
      <c r="G195" s="8"/>
      <c r="H195" s="8"/>
      <c r="I195" s="8"/>
      <c r="J195" s="8"/>
      <c r="K195" s="8"/>
      <c r="L195" s="8"/>
      <c r="M195" s="9"/>
      <c r="N195" s="9"/>
      <c r="O195" s="9"/>
    </row>
    <row r="196" spans="1:15" ht="22.5">
      <c r="A196" s="6">
        <v>8</v>
      </c>
      <c r="B196" s="7" t="s">
        <v>49</v>
      </c>
      <c r="C196" s="5">
        <v>23</v>
      </c>
      <c r="D196" s="8"/>
      <c r="E196" s="8"/>
      <c r="F196" s="8"/>
      <c r="G196" s="8"/>
      <c r="H196" s="8"/>
      <c r="I196" s="8"/>
      <c r="J196" s="8"/>
      <c r="K196" s="8"/>
      <c r="L196" s="8"/>
      <c r="M196" s="9"/>
      <c r="N196" s="9"/>
      <c r="O196" s="9"/>
    </row>
    <row r="197" spans="1:15" ht="22.5">
      <c r="A197" s="6" t="s">
        <v>50</v>
      </c>
      <c r="B197" s="7" t="s">
        <v>51</v>
      </c>
      <c r="C197" s="5">
        <v>24</v>
      </c>
      <c r="D197" s="8"/>
      <c r="E197" s="8"/>
      <c r="F197" s="8"/>
      <c r="G197" s="8"/>
      <c r="H197" s="8"/>
      <c r="I197" s="8"/>
      <c r="J197" s="8"/>
      <c r="K197" s="8"/>
      <c r="L197" s="8"/>
      <c r="M197" s="9"/>
      <c r="N197" s="9"/>
      <c r="O197" s="9"/>
    </row>
    <row r="198" spans="1:15" ht="22.5">
      <c r="A198" s="6" t="s">
        <v>52</v>
      </c>
      <c r="B198" s="7" t="s">
        <v>53</v>
      </c>
      <c r="C198" s="5">
        <v>25</v>
      </c>
      <c r="D198" s="8"/>
      <c r="E198" s="8"/>
      <c r="F198" s="8"/>
      <c r="G198" s="8"/>
      <c r="H198" s="8"/>
      <c r="I198" s="8"/>
      <c r="J198" s="8"/>
      <c r="K198" s="8"/>
      <c r="L198" s="8"/>
      <c r="M198" s="9"/>
      <c r="N198" s="9"/>
      <c r="O198" s="9"/>
    </row>
    <row r="199" spans="1:15">
      <c r="A199" s="6" t="s">
        <v>54</v>
      </c>
      <c r="B199" s="7" t="s">
        <v>55</v>
      </c>
      <c r="C199" s="5">
        <v>26</v>
      </c>
      <c r="D199" s="8"/>
      <c r="E199" s="8"/>
      <c r="F199" s="8"/>
      <c r="G199" s="8"/>
      <c r="H199" s="8"/>
      <c r="I199" s="8"/>
      <c r="J199" s="8"/>
      <c r="K199" s="8"/>
      <c r="L199" s="8"/>
      <c r="M199" s="9"/>
      <c r="N199" s="9"/>
      <c r="O199" s="9"/>
    </row>
    <row r="200" spans="1:15" ht="22.5">
      <c r="A200" s="6" t="s">
        <v>56</v>
      </c>
      <c r="B200" s="7" t="s">
        <v>57</v>
      </c>
      <c r="C200" s="5">
        <v>27</v>
      </c>
      <c r="D200" s="8"/>
      <c r="E200" s="8"/>
      <c r="F200" s="8"/>
      <c r="G200" s="8"/>
      <c r="H200" s="8"/>
      <c r="I200" s="8"/>
      <c r="J200" s="8"/>
      <c r="K200" s="8"/>
      <c r="L200" s="8"/>
      <c r="M200" s="9"/>
      <c r="N200" s="9"/>
      <c r="O200" s="9"/>
    </row>
    <row r="201" spans="1:15" ht="45">
      <c r="A201" s="6" t="s">
        <v>58</v>
      </c>
      <c r="B201" s="7" t="s">
        <v>59</v>
      </c>
      <c r="C201" s="5">
        <v>28</v>
      </c>
      <c r="D201" s="8"/>
      <c r="E201" s="8"/>
      <c r="F201" s="8"/>
      <c r="G201" s="8"/>
      <c r="H201" s="8"/>
      <c r="I201" s="8"/>
      <c r="J201" s="8"/>
      <c r="K201" s="8"/>
      <c r="L201" s="8"/>
      <c r="M201" s="9"/>
      <c r="N201" s="9"/>
      <c r="O201" s="9"/>
    </row>
    <row r="202" spans="1:15" ht="22.5">
      <c r="A202" s="6" t="s">
        <v>56</v>
      </c>
      <c r="B202" s="7" t="s">
        <v>60</v>
      </c>
      <c r="C202" s="5">
        <v>29</v>
      </c>
      <c r="D202" s="8"/>
      <c r="E202" s="8"/>
      <c r="F202" s="8"/>
      <c r="G202" s="8"/>
      <c r="H202" s="8"/>
      <c r="I202" s="8"/>
      <c r="J202" s="8"/>
      <c r="K202" s="8"/>
      <c r="L202" s="8"/>
      <c r="M202" s="9"/>
      <c r="N202" s="9"/>
      <c r="O202" s="9"/>
    </row>
    <row r="203" spans="1:15" ht="56.25">
      <c r="A203" s="6">
        <v>9</v>
      </c>
      <c r="B203" s="7" t="s">
        <v>79</v>
      </c>
      <c r="C203" s="5">
        <v>30</v>
      </c>
      <c r="D203" s="8"/>
      <c r="E203" s="8"/>
      <c r="F203" s="8"/>
      <c r="G203" s="8"/>
      <c r="H203" s="8"/>
      <c r="I203" s="8"/>
      <c r="J203" s="8"/>
      <c r="K203" s="8"/>
      <c r="L203" s="8"/>
      <c r="M203" s="9">
        <f>M194</f>
        <v>162455.79320000001</v>
      </c>
      <c r="N203" s="8">
        <f>ROUND(M203/1576,2)</f>
        <v>103.08</v>
      </c>
      <c r="O203" s="9"/>
    </row>
    <row r="204" spans="1:15" ht="45">
      <c r="A204" s="6">
        <v>10</v>
      </c>
      <c r="B204" s="7" t="s">
        <v>74</v>
      </c>
      <c r="C204" s="5">
        <v>31</v>
      </c>
      <c r="D204" s="8"/>
      <c r="E204" s="8"/>
      <c r="F204" s="8"/>
      <c r="G204" s="8"/>
      <c r="H204" s="8"/>
      <c r="I204" s="8"/>
      <c r="J204" s="8"/>
      <c r="K204" s="8"/>
      <c r="L204" s="8"/>
      <c r="M204" s="9">
        <v>1576</v>
      </c>
      <c r="N204" s="8"/>
      <c r="O204" s="9"/>
    </row>
    <row r="205" spans="1:15" ht="33.75">
      <c r="A205" s="1">
        <v>11</v>
      </c>
      <c r="B205" s="10" t="s">
        <v>72</v>
      </c>
      <c r="C205" s="2">
        <v>32</v>
      </c>
      <c r="D205" s="11"/>
      <c r="E205" s="11"/>
      <c r="F205" s="11"/>
      <c r="G205" s="11"/>
      <c r="H205" s="11"/>
      <c r="I205" s="11"/>
      <c r="J205" s="11"/>
      <c r="K205" s="11"/>
      <c r="L205" s="11"/>
      <c r="M205" s="12">
        <f>M203</f>
        <v>162455.79320000001</v>
      </c>
      <c r="N205" s="8">
        <f>ROUND(M205/1576,2)</f>
        <v>103.08</v>
      </c>
      <c r="O205" s="12"/>
    </row>
    <row r="206" spans="1:15">
      <c r="A206" s="13"/>
      <c r="B206" s="14"/>
      <c r="C206" s="14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</row>
    <row r="207" spans="1:15" ht="23.25" customHeight="1">
      <c r="A207" s="16"/>
      <c r="B207" s="24"/>
      <c r="C207" s="24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</row>
    <row r="208" spans="1:15" ht="15.75" customHeight="1">
      <c r="B208" s="16" t="s">
        <v>62</v>
      </c>
      <c r="C208" s="19"/>
      <c r="D208" s="39" t="s">
        <v>63</v>
      </c>
      <c r="E208" s="39"/>
      <c r="F208" s="39"/>
      <c r="G208" s="39"/>
      <c r="H208" s="39"/>
      <c r="I208" s="19"/>
      <c r="J208" s="19"/>
      <c r="K208" s="19"/>
      <c r="L208" s="19"/>
      <c r="M208" s="39" t="s">
        <v>64</v>
      </c>
      <c r="N208" s="39"/>
      <c r="O208" s="39"/>
    </row>
    <row r="209" spans="1:15" ht="15" customHeight="1">
      <c r="A209" s="39" t="s">
        <v>65</v>
      </c>
      <c r="B209" s="39"/>
      <c r="C209" s="39"/>
      <c r="D209" s="39"/>
    </row>
    <row r="210" spans="1:15" ht="285" customHeight="1"/>
    <row r="211" spans="1:15" ht="53.25" customHeight="1">
      <c r="A211" s="26" t="s">
        <v>73</v>
      </c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</row>
    <row r="212" spans="1:15">
      <c r="A212" s="1" t="s">
        <v>1</v>
      </c>
      <c r="B212" s="27" t="s">
        <v>2</v>
      </c>
      <c r="C212" s="27" t="s">
        <v>3</v>
      </c>
      <c r="D212" s="30" t="s">
        <v>4</v>
      </c>
      <c r="E212" s="31"/>
      <c r="F212" s="31"/>
      <c r="G212" s="31"/>
      <c r="H212" s="31"/>
      <c r="I212" s="32"/>
      <c r="J212" s="33" t="s">
        <v>5</v>
      </c>
      <c r="K212" s="34"/>
      <c r="L212" s="35"/>
      <c r="M212" s="33" t="s">
        <v>6</v>
      </c>
      <c r="N212" s="34"/>
      <c r="O212" s="35"/>
    </row>
    <row r="213" spans="1:15">
      <c r="A213" s="3" t="s">
        <v>7</v>
      </c>
      <c r="B213" s="28"/>
      <c r="C213" s="28"/>
      <c r="D213" s="30" t="s">
        <v>8</v>
      </c>
      <c r="E213" s="31"/>
      <c r="F213" s="32"/>
      <c r="G213" s="30" t="s">
        <v>9</v>
      </c>
      <c r="H213" s="31"/>
      <c r="I213" s="32"/>
      <c r="J213" s="36"/>
      <c r="K213" s="37"/>
      <c r="L213" s="38"/>
      <c r="M213" s="36"/>
      <c r="N213" s="37"/>
      <c r="O213" s="38"/>
    </row>
    <row r="214" spans="1:15" ht="56.25">
      <c r="A214" s="4"/>
      <c r="B214" s="29"/>
      <c r="C214" s="29"/>
      <c r="D214" s="5" t="s">
        <v>10</v>
      </c>
      <c r="E214" s="5" t="s">
        <v>11</v>
      </c>
      <c r="F214" s="5" t="s">
        <v>12</v>
      </c>
      <c r="G214" s="5" t="s">
        <v>10</v>
      </c>
      <c r="H214" s="5" t="s">
        <v>11</v>
      </c>
      <c r="I214" s="5" t="s">
        <v>12</v>
      </c>
      <c r="J214" s="5" t="s">
        <v>10</v>
      </c>
      <c r="K214" s="5" t="s">
        <v>11</v>
      </c>
      <c r="L214" s="5" t="s">
        <v>12</v>
      </c>
      <c r="M214" s="5" t="s">
        <v>10</v>
      </c>
      <c r="N214" s="5" t="s">
        <v>11</v>
      </c>
      <c r="O214" s="5" t="s">
        <v>12</v>
      </c>
    </row>
    <row r="215" spans="1:15">
      <c r="A215" s="6" t="s">
        <v>13</v>
      </c>
      <c r="B215" s="5" t="s">
        <v>14</v>
      </c>
      <c r="C215" s="5" t="s">
        <v>15</v>
      </c>
      <c r="D215" s="5">
        <v>1</v>
      </c>
      <c r="E215" s="5">
        <v>2</v>
      </c>
      <c r="F215" s="5">
        <v>3</v>
      </c>
      <c r="G215" s="5">
        <v>4</v>
      </c>
      <c r="H215" s="5">
        <v>5</v>
      </c>
      <c r="I215" s="5">
        <v>6</v>
      </c>
      <c r="J215" s="5">
        <v>7</v>
      </c>
      <c r="K215" s="5">
        <v>8</v>
      </c>
      <c r="L215" s="5">
        <v>9</v>
      </c>
      <c r="M215" s="5">
        <v>10</v>
      </c>
      <c r="N215" s="5">
        <v>11</v>
      </c>
      <c r="O215" s="5">
        <v>12</v>
      </c>
    </row>
    <row r="216" spans="1:15" ht="33.75">
      <c r="A216" s="6">
        <v>1</v>
      </c>
      <c r="B216" s="7" t="s">
        <v>16</v>
      </c>
      <c r="C216" s="5">
        <v>1</v>
      </c>
      <c r="D216" s="8"/>
      <c r="E216" s="8"/>
      <c r="F216" s="8"/>
      <c r="G216" s="8"/>
      <c r="H216" s="8"/>
      <c r="I216" s="8"/>
      <c r="J216" s="8"/>
      <c r="K216" s="8"/>
      <c r="L216" s="8"/>
      <c r="M216" s="9">
        <f>M217+M224+M225+M229</f>
        <v>644076.60519999999</v>
      </c>
      <c r="N216" s="8">
        <f>ROUND(M216/1576,2)</f>
        <v>408.68</v>
      </c>
      <c r="O216" s="8"/>
    </row>
    <row r="217" spans="1:15" ht="22.5">
      <c r="A217" s="6" t="s">
        <v>17</v>
      </c>
      <c r="B217" s="7" t="s">
        <v>18</v>
      </c>
      <c r="C217" s="5">
        <v>2</v>
      </c>
      <c r="D217" s="8"/>
      <c r="E217" s="8"/>
      <c r="F217" s="8"/>
      <c r="G217" s="8"/>
      <c r="H217" s="8"/>
      <c r="I217" s="8"/>
      <c r="J217" s="8"/>
      <c r="K217" s="8"/>
      <c r="L217" s="8"/>
      <c r="M217" s="9">
        <f>M219+M220+M221+M222+M223+M218</f>
        <v>161943.75</v>
      </c>
      <c r="N217" s="8">
        <f>ROUND(M217/1576,2)</f>
        <v>102.76</v>
      </c>
      <c r="O217" s="9"/>
    </row>
    <row r="218" spans="1:15" ht="22.5">
      <c r="A218" s="6" t="s">
        <v>19</v>
      </c>
      <c r="B218" s="7" t="s">
        <v>20</v>
      </c>
      <c r="C218" s="5">
        <v>3</v>
      </c>
      <c r="D218" s="8"/>
      <c r="E218" s="8"/>
      <c r="F218" s="8"/>
      <c r="G218" s="8"/>
      <c r="H218" s="8"/>
      <c r="I218" s="8"/>
      <c r="J218" s="8"/>
      <c r="K218" s="8"/>
      <c r="L218" s="8"/>
      <c r="M218" s="9">
        <v>125306.56</v>
      </c>
      <c r="N218" s="8">
        <f>ROUND(M218/1576,2)</f>
        <v>79.510000000000005</v>
      </c>
      <c r="O218" s="9"/>
    </row>
    <row r="219" spans="1:15" ht="33.75">
      <c r="A219" s="6" t="s">
        <v>21</v>
      </c>
      <c r="B219" s="7" t="s">
        <v>67</v>
      </c>
      <c r="C219" s="5">
        <v>4</v>
      </c>
      <c r="D219" s="8"/>
      <c r="E219" s="8"/>
      <c r="F219" s="8"/>
      <c r="G219" s="8"/>
      <c r="H219" s="8"/>
      <c r="I219" s="8"/>
      <c r="J219" s="8"/>
      <c r="K219" s="8"/>
      <c r="L219" s="8"/>
      <c r="M219" s="9">
        <v>36637.19</v>
      </c>
      <c r="N219" s="8">
        <f>ROUND(M219/1576,2)</f>
        <v>23.25</v>
      </c>
      <c r="O219" s="9"/>
    </row>
    <row r="220" spans="1:15" ht="33.75">
      <c r="A220" s="6" t="s">
        <v>23</v>
      </c>
      <c r="B220" s="7" t="s">
        <v>24</v>
      </c>
      <c r="C220" s="5">
        <v>5</v>
      </c>
      <c r="D220" s="8"/>
      <c r="E220" s="8"/>
      <c r="F220" s="8"/>
      <c r="G220" s="8"/>
      <c r="H220" s="8"/>
      <c r="I220" s="8"/>
      <c r="J220" s="8"/>
      <c r="K220" s="8"/>
      <c r="L220" s="8"/>
      <c r="M220" s="9"/>
      <c r="N220" s="9"/>
      <c r="O220" s="9"/>
    </row>
    <row r="221" spans="1:15" ht="22.5">
      <c r="A221" s="6" t="s">
        <v>25</v>
      </c>
      <c r="B221" s="7" t="s">
        <v>26</v>
      </c>
      <c r="C221" s="5">
        <v>6</v>
      </c>
      <c r="D221" s="8"/>
      <c r="E221" s="8"/>
      <c r="F221" s="8"/>
      <c r="G221" s="8"/>
      <c r="H221" s="8"/>
      <c r="I221" s="8"/>
      <c r="J221" s="8"/>
      <c r="K221" s="8"/>
      <c r="L221" s="8"/>
      <c r="M221" s="9"/>
      <c r="N221" s="9"/>
      <c r="O221" s="9"/>
    </row>
    <row r="222" spans="1:15" ht="67.5">
      <c r="A222" s="6" t="s">
        <v>27</v>
      </c>
      <c r="B222" s="7" t="s">
        <v>28</v>
      </c>
      <c r="C222" s="5">
        <v>7</v>
      </c>
      <c r="D222" s="8"/>
      <c r="E222" s="8"/>
      <c r="F222" s="8"/>
      <c r="G222" s="8"/>
      <c r="H222" s="8"/>
      <c r="I222" s="8"/>
      <c r="J222" s="8"/>
      <c r="K222" s="8"/>
      <c r="L222" s="8"/>
      <c r="M222" s="9"/>
      <c r="N222" s="9"/>
      <c r="O222" s="9"/>
    </row>
    <row r="223" spans="1:15" ht="33.75">
      <c r="A223" s="6" t="s">
        <v>29</v>
      </c>
      <c r="B223" s="7" t="s">
        <v>30</v>
      </c>
      <c r="C223" s="5">
        <v>8</v>
      </c>
      <c r="D223" s="8"/>
      <c r="E223" s="8"/>
      <c r="F223" s="8"/>
      <c r="G223" s="8"/>
      <c r="H223" s="8"/>
      <c r="I223" s="8"/>
      <c r="J223" s="8"/>
      <c r="K223" s="8"/>
      <c r="L223" s="8"/>
      <c r="M223" s="9"/>
      <c r="N223" s="8">
        <f>ROUND(M223/1576,2)</f>
        <v>0</v>
      </c>
      <c r="O223" s="9"/>
    </row>
    <row r="224" spans="1:15" ht="22.5">
      <c r="A224" s="6" t="s">
        <v>31</v>
      </c>
      <c r="B224" s="7" t="s">
        <v>32</v>
      </c>
      <c r="C224" s="5">
        <v>9</v>
      </c>
      <c r="D224" s="8"/>
      <c r="E224" s="8"/>
      <c r="F224" s="8"/>
      <c r="G224" s="8"/>
      <c r="H224" s="8"/>
      <c r="I224" s="8"/>
      <c r="J224" s="8"/>
      <c r="K224" s="8"/>
      <c r="L224" s="8"/>
      <c r="M224" s="9">
        <v>202323.66</v>
      </c>
      <c r="N224" s="8">
        <f>ROUND(M224/1576,2)</f>
        <v>128.38</v>
      </c>
      <c r="O224" s="9"/>
    </row>
    <row r="225" spans="1:15" ht="22.5">
      <c r="A225" s="6" t="s">
        <v>33</v>
      </c>
      <c r="B225" s="7" t="s">
        <v>34</v>
      </c>
      <c r="C225" s="5">
        <v>10</v>
      </c>
      <c r="D225" s="8"/>
      <c r="E225" s="8"/>
      <c r="F225" s="8"/>
      <c r="G225" s="8"/>
      <c r="H225" s="8"/>
      <c r="I225" s="8"/>
      <c r="J225" s="8"/>
      <c r="K225" s="8"/>
      <c r="L225" s="8"/>
      <c r="M225" s="9">
        <f>M226+M227</f>
        <v>60562.725200000001</v>
      </c>
      <c r="N225" s="8">
        <f>ROUND(M225/1576,2)</f>
        <v>38.43</v>
      </c>
      <c r="O225" s="9"/>
    </row>
    <row r="226" spans="1:15" ht="67.5">
      <c r="A226" s="6" t="s">
        <v>35</v>
      </c>
      <c r="B226" s="7" t="s">
        <v>36</v>
      </c>
      <c r="C226" s="5">
        <v>11</v>
      </c>
      <c r="D226" s="8"/>
      <c r="E226" s="8"/>
      <c r="F226" s="8"/>
      <c r="G226" s="8"/>
      <c r="H226" s="8"/>
      <c r="I226" s="8"/>
      <c r="J226" s="8"/>
      <c r="K226" s="8"/>
      <c r="L226" s="8"/>
      <c r="M226" s="9">
        <f>M224/100*22</f>
        <v>44511.205199999997</v>
      </c>
      <c r="N226" s="8">
        <f>ROUND(M226/1576,2)</f>
        <v>28.24</v>
      </c>
      <c r="O226" s="9"/>
    </row>
    <row r="227" spans="1:15" ht="90">
      <c r="A227" s="6" t="s">
        <v>37</v>
      </c>
      <c r="B227" s="7" t="s">
        <v>38</v>
      </c>
      <c r="C227" s="5">
        <v>12</v>
      </c>
      <c r="D227" s="8"/>
      <c r="E227" s="8"/>
      <c r="F227" s="8"/>
      <c r="G227" s="8"/>
      <c r="H227" s="8"/>
      <c r="I227" s="8"/>
      <c r="J227" s="8"/>
      <c r="K227" s="8"/>
      <c r="L227" s="8"/>
      <c r="M227" s="9">
        <v>16051.52</v>
      </c>
      <c r="N227" s="8">
        <f>ROUND(M227/1576,2)</f>
        <v>10.18</v>
      </c>
      <c r="O227" s="9"/>
    </row>
    <row r="228" spans="1:15" ht="22.5">
      <c r="A228" s="6" t="s">
        <v>39</v>
      </c>
      <c r="B228" s="7" t="s">
        <v>40</v>
      </c>
      <c r="C228" s="5">
        <v>15</v>
      </c>
      <c r="D228" s="8"/>
      <c r="E228" s="8"/>
      <c r="F228" s="8"/>
      <c r="G228" s="8"/>
      <c r="H228" s="8"/>
      <c r="I228" s="8"/>
      <c r="J228" s="8"/>
      <c r="K228" s="8"/>
      <c r="L228" s="8"/>
      <c r="M228" s="9"/>
      <c r="N228" s="9"/>
      <c r="O228" s="9"/>
    </row>
    <row r="229" spans="1:15" ht="22.5">
      <c r="A229" s="6" t="s">
        <v>41</v>
      </c>
      <c r="B229" s="7" t="s">
        <v>42</v>
      </c>
      <c r="C229" s="5">
        <v>16</v>
      </c>
      <c r="D229" s="8"/>
      <c r="E229" s="8"/>
      <c r="F229" s="8"/>
      <c r="G229" s="8"/>
      <c r="H229" s="8"/>
      <c r="I229" s="8"/>
      <c r="J229" s="8"/>
      <c r="K229" s="8"/>
      <c r="L229" s="8"/>
      <c r="M229" s="9">
        <v>219246.47</v>
      </c>
      <c r="N229" s="8">
        <f>ROUND(M229/1576,2)</f>
        <v>139.12</v>
      </c>
      <c r="O229" s="9"/>
    </row>
    <row r="230" spans="1:15" ht="22.5">
      <c r="A230" s="6">
        <v>2</v>
      </c>
      <c r="B230" s="7" t="s">
        <v>43</v>
      </c>
      <c r="C230" s="5">
        <v>17</v>
      </c>
      <c r="D230" s="8"/>
      <c r="E230" s="8"/>
      <c r="F230" s="8"/>
      <c r="G230" s="8"/>
      <c r="H230" s="8"/>
      <c r="I230" s="8"/>
      <c r="J230" s="8"/>
      <c r="K230" s="8"/>
      <c r="L230" s="8"/>
      <c r="M230" s="9">
        <v>92950.05</v>
      </c>
      <c r="N230" s="8">
        <f>ROUND(M230/1576,2)</f>
        <v>58.98</v>
      </c>
      <c r="O230" s="9"/>
    </row>
    <row r="231" spans="1:15">
      <c r="A231" s="6">
        <v>3</v>
      </c>
      <c r="B231" s="7" t="s">
        <v>44</v>
      </c>
      <c r="C231" s="5">
        <v>18</v>
      </c>
      <c r="D231" s="8"/>
      <c r="E231" s="8"/>
      <c r="F231" s="8"/>
      <c r="G231" s="8"/>
      <c r="H231" s="8"/>
      <c r="I231" s="8"/>
      <c r="J231" s="8"/>
      <c r="K231" s="8"/>
      <c r="L231" s="8"/>
      <c r="M231" s="9"/>
      <c r="N231" s="9"/>
      <c r="O231" s="9"/>
    </row>
    <row r="232" spans="1:15" ht="22.5">
      <c r="A232" s="6">
        <v>4</v>
      </c>
      <c r="B232" s="7" t="s">
        <v>45</v>
      </c>
      <c r="C232" s="5">
        <v>19</v>
      </c>
      <c r="D232" s="8"/>
      <c r="E232" s="8"/>
      <c r="F232" s="8"/>
      <c r="G232" s="8"/>
      <c r="H232" s="8"/>
      <c r="I232" s="8"/>
      <c r="J232" s="8"/>
      <c r="K232" s="8"/>
      <c r="L232" s="8"/>
      <c r="M232" s="9"/>
      <c r="N232" s="9"/>
      <c r="O232" s="9"/>
    </row>
    <row r="233" spans="1:15">
      <c r="A233" s="6">
        <v>5</v>
      </c>
      <c r="B233" s="7" t="s">
        <v>46</v>
      </c>
      <c r="C233" s="5">
        <v>20</v>
      </c>
      <c r="D233" s="8"/>
      <c r="E233" s="8"/>
      <c r="F233" s="8"/>
      <c r="G233" s="8"/>
      <c r="H233" s="8"/>
      <c r="I233" s="8"/>
      <c r="J233" s="8"/>
      <c r="K233" s="8"/>
      <c r="L233" s="8"/>
      <c r="M233" s="9"/>
      <c r="N233" s="9"/>
      <c r="O233" s="9"/>
    </row>
    <row r="234" spans="1:15" ht="22.5">
      <c r="A234" s="6">
        <v>6</v>
      </c>
      <c r="B234" s="7" t="s">
        <v>47</v>
      </c>
      <c r="C234" s="5">
        <v>21</v>
      </c>
      <c r="D234" s="8"/>
      <c r="E234" s="8"/>
      <c r="F234" s="8"/>
      <c r="G234" s="8"/>
      <c r="H234" s="8"/>
      <c r="I234" s="8"/>
      <c r="J234" s="8"/>
      <c r="K234" s="8"/>
      <c r="L234" s="8"/>
      <c r="M234" s="9">
        <f>M216+M230</f>
        <v>737026.65520000004</v>
      </c>
      <c r="N234" s="8">
        <f>ROUND(M234/1576,2)</f>
        <v>467.66</v>
      </c>
      <c r="O234" s="9"/>
    </row>
    <row r="235" spans="1:15" ht="22.5">
      <c r="A235" s="6">
        <v>7</v>
      </c>
      <c r="B235" s="7" t="s">
        <v>48</v>
      </c>
      <c r="C235" s="5">
        <v>22</v>
      </c>
      <c r="D235" s="8"/>
      <c r="E235" s="8"/>
      <c r="F235" s="8"/>
      <c r="G235" s="8"/>
      <c r="H235" s="8"/>
      <c r="I235" s="8"/>
      <c r="J235" s="8"/>
      <c r="K235" s="8"/>
      <c r="L235" s="8"/>
      <c r="M235" s="9"/>
      <c r="N235" s="9"/>
      <c r="O235" s="9"/>
    </row>
    <row r="236" spans="1:15" ht="22.5">
      <c r="A236" s="6">
        <v>8</v>
      </c>
      <c r="B236" s="7" t="s">
        <v>49</v>
      </c>
      <c r="C236" s="5">
        <v>23</v>
      </c>
      <c r="D236" s="8"/>
      <c r="E236" s="8"/>
      <c r="F236" s="8"/>
      <c r="G236" s="8"/>
      <c r="H236" s="8"/>
      <c r="I236" s="8"/>
      <c r="J236" s="8"/>
      <c r="K236" s="8"/>
      <c r="L236" s="8"/>
      <c r="M236" s="9"/>
      <c r="N236" s="9"/>
      <c r="O236" s="9"/>
    </row>
    <row r="237" spans="1:15" ht="22.5">
      <c r="A237" s="6" t="s">
        <v>50</v>
      </c>
      <c r="B237" s="7" t="s">
        <v>51</v>
      </c>
      <c r="C237" s="5">
        <v>24</v>
      </c>
      <c r="D237" s="8"/>
      <c r="E237" s="8"/>
      <c r="F237" s="8"/>
      <c r="G237" s="8"/>
      <c r="H237" s="8"/>
      <c r="I237" s="8"/>
      <c r="J237" s="8"/>
      <c r="K237" s="8"/>
      <c r="L237" s="8"/>
      <c r="M237" s="9"/>
      <c r="N237" s="9"/>
      <c r="O237" s="9"/>
    </row>
    <row r="238" spans="1:15" ht="22.5">
      <c r="A238" s="6" t="s">
        <v>52</v>
      </c>
      <c r="B238" s="7" t="s">
        <v>53</v>
      </c>
      <c r="C238" s="5">
        <v>25</v>
      </c>
      <c r="D238" s="8"/>
      <c r="E238" s="8"/>
      <c r="F238" s="8"/>
      <c r="G238" s="8"/>
      <c r="H238" s="8"/>
      <c r="I238" s="8"/>
      <c r="J238" s="8"/>
      <c r="K238" s="8"/>
      <c r="L238" s="8"/>
      <c r="M238" s="9"/>
      <c r="N238" s="9"/>
      <c r="O238" s="9"/>
    </row>
    <row r="239" spans="1:15">
      <c r="A239" s="6" t="s">
        <v>54</v>
      </c>
      <c r="B239" s="7" t="s">
        <v>55</v>
      </c>
      <c r="C239" s="5">
        <v>26</v>
      </c>
      <c r="D239" s="8"/>
      <c r="E239" s="8"/>
      <c r="F239" s="8"/>
      <c r="G239" s="8"/>
      <c r="H239" s="8"/>
      <c r="I239" s="8"/>
      <c r="J239" s="8"/>
      <c r="K239" s="8"/>
      <c r="L239" s="8"/>
      <c r="M239" s="9"/>
      <c r="N239" s="9"/>
      <c r="O239" s="9"/>
    </row>
    <row r="240" spans="1:15" ht="22.5">
      <c r="A240" s="6" t="s">
        <v>56</v>
      </c>
      <c r="B240" s="7" t="s">
        <v>57</v>
      </c>
      <c r="C240" s="5">
        <v>27</v>
      </c>
      <c r="D240" s="8"/>
      <c r="E240" s="8"/>
      <c r="F240" s="8"/>
      <c r="G240" s="8"/>
      <c r="H240" s="8"/>
      <c r="I240" s="8"/>
      <c r="J240" s="8"/>
      <c r="K240" s="8"/>
      <c r="L240" s="8"/>
      <c r="M240" s="9"/>
      <c r="N240" s="9"/>
      <c r="O240" s="9"/>
    </row>
    <row r="241" spans="1:15" ht="45">
      <c r="A241" s="6" t="s">
        <v>58</v>
      </c>
      <c r="B241" s="7" t="s">
        <v>59</v>
      </c>
      <c r="C241" s="5">
        <v>28</v>
      </c>
      <c r="D241" s="8"/>
      <c r="E241" s="8"/>
      <c r="F241" s="8"/>
      <c r="G241" s="8"/>
      <c r="H241" s="8"/>
      <c r="I241" s="8"/>
      <c r="J241" s="8"/>
      <c r="K241" s="8"/>
      <c r="L241" s="8"/>
      <c r="M241" s="9"/>
      <c r="N241" s="9"/>
      <c r="O241" s="9"/>
    </row>
    <row r="242" spans="1:15" ht="22.5">
      <c r="A242" s="6" t="s">
        <v>56</v>
      </c>
      <c r="B242" s="7" t="s">
        <v>60</v>
      </c>
      <c r="C242" s="5">
        <v>29</v>
      </c>
      <c r="D242" s="8"/>
      <c r="E242" s="8"/>
      <c r="F242" s="8"/>
      <c r="G242" s="8"/>
      <c r="H242" s="8"/>
      <c r="I242" s="8"/>
      <c r="J242" s="8"/>
      <c r="K242" s="8"/>
      <c r="L242" s="8"/>
      <c r="M242" s="9"/>
      <c r="N242" s="9"/>
      <c r="O242" s="9"/>
    </row>
    <row r="243" spans="1:15" ht="56.25">
      <c r="A243" s="6">
        <v>9</v>
      </c>
      <c r="B243" s="7" t="s">
        <v>80</v>
      </c>
      <c r="C243" s="5">
        <v>30</v>
      </c>
      <c r="D243" s="8"/>
      <c r="E243" s="8"/>
      <c r="F243" s="8"/>
      <c r="G243" s="8"/>
      <c r="H243" s="8"/>
      <c r="I243" s="8"/>
      <c r="J243" s="8"/>
      <c r="K243" s="8"/>
      <c r="L243" s="8"/>
      <c r="M243" s="9">
        <f>M234</f>
        <v>737026.65520000004</v>
      </c>
      <c r="N243" s="8">
        <f>ROUND(M243/1576,2)</f>
        <v>467.66</v>
      </c>
      <c r="O243" s="9"/>
    </row>
    <row r="244" spans="1:15" ht="45">
      <c r="A244" s="6">
        <v>10</v>
      </c>
      <c r="B244" s="7" t="s">
        <v>74</v>
      </c>
      <c r="C244" s="5">
        <v>31</v>
      </c>
      <c r="D244" s="8"/>
      <c r="E244" s="8"/>
      <c r="F244" s="8"/>
      <c r="G244" s="8"/>
      <c r="H244" s="8"/>
      <c r="I244" s="8"/>
      <c r="J244" s="8"/>
      <c r="K244" s="8"/>
      <c r="L244" s="8"/>
      <c r="M244" s="23">
        <v>1576</v>
      </c>
      <c r="N244" s="8"/>
      <c r="O244" s="9"/>
    </row>
    <row r="245" spans="1:15" ht="33.75">
      <c r="A245" s="1">
        <v>11</v>
      </c>
      <c r="B245" s="10" t="s">
        <v>72</v>
      </c>
      <c r="C245" s="2">
        <v>32</v>
      </c>
      <c r="D245" s="11"/>
      <c r="E245" s="11"/>
      <c r="F245" s="11"/>
      <c r="G245" s="11"/>
      <c r="H245" s="11"/>
      <c r="I245" s="11"/>
      <c r="J245" s="11"/>
      <c r="K245" s="11"/>
      <c r="L245" s="11"/>
      <c r="M245" s="12">
        <f>M243</f>
        <v>737026.65520000004</v>
      </c>
      <c r="N245" s="8">
        <f>ROUND(M245/1576,2)</f>
        <v>467.66</v>
      </c>
      <c r="O245" s="12"/>
    </row>
    <row r="246" spans="1:15">
      <c r="A246" s="13"/>
      <c r="B246" s="14"/>
      <c r="C246" s="14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</row>
    <row r="247" spans="1:15">
      <c r="A247" s="16"/>
      <c r="B247" s="17"/>
      <c r="C247" s="17"/>
    </row>
    <row r="248" spans="1:15" ht="23.25" customHeight="1">
      <c r="A248" s="16"/>
      <c r="B248" s="24"/>
      <c r="C248" s="24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</row>
    <row r="249" spans="1:15" ht="15.75" customHeight="1">
      <c r="B249" s="16" t="s">
        <v>62</v>
      </c>
      <c r="C249" s="19"/>
      <c r="D249" s="39" t="s">
        <v>63</v>
      </c>
      <c r="E249" s="39"/>
      <c r="F249" s="39"/>
      <c r="G249" s="39"/>
      <c r="H249" s="39"/>
      <c r="I249" s="19"/>
      <c r="J249" s="19"/>
      <c r="K249" s="19"/>
      <c r="L249" s="19"/>
      <c r="M249" s="39" t="s">
        <v>64</v>
      </c>
      <c r="N249" s="39"/>
      <c r="O249" s="39"/>
    </row>
    <row r="250" spans="1:15" ht="15" customHeight="1">
      <c r="A250" s="39" t="s">
        <v>65</v>
      </c>
      <c r="B250" s="39"/>
      <c r="C250" s="39"/>
      <c r="D250" s="39"/>
    </row>
  </sheetData>
  <mergeCells count="66">
    <mergeCell ref="D208:H208"/>
    <mergeCell ref="M208:O208"/>
    <mergeCell ref="A209:D209"/>
    <mergeCell ref="D249:H249"/>
    <mergeCell ref="M249:O249"/>
    <mergeCell ref="A250:D250"/>
    <mergeCell ref="D126:H126"/>
    <mergeCell ref="M126:O126"/>
    <mergeCell ref="A127:D127"/>
    <mergeCell ref="D168:H168"/>
    <mergeCell ref="M168:O168"/>
    <mergeCell ref="A169:D169"/>
    <mergeCell ref="G173:I173"/>
    <mergeCell ref="A129:O129"/>
    <mergeCell ref="B130:B132"/>
    <mergeCell ref="C130:C132"/>
    <mergeCell ref="D130:I130"/>
    <mergeCell ref="J130:L131"/>
    <mergeCell ref="M130:O131"/>
    <mergeCell ref="D131:F131"/>
    <mergeCell ref="G131:I131"/>
    <mergeCell ref="D40:H40"/>
    <mergeCell ref="M40:O40"/>
    <mergeCell ref="A41:D41"/>
    <mergeCell ref="D83:H83"/>
    <mergeCell ref="M83:O83"/>
    <mergeCell ref="A44:O44"/>
    <mergeCell ref="B45:B47"/>
    <mergeCell ref="C45:C47"/>
    <mergeCell ref="D45:I45"/>
    <mergeCell ref="J45:L46"/>
    <mergeCell ref="M45:O46"/>
    <mergeCell ref="D46:F46"/>
    <mergeCell ref="G46:I46"/>
    <mergeCell ref="A84:D84"/>
    <mergeCell ref="A211:O211"/>
    <mergeCell ref="B212:B214"/>
    <mergeCell ref="C212:C214"/>
    <mergeCell ref="D212:I212"/>
    <mergeCell ref="J212:L213"/>
    <mergeCell ref="M212:O213"/>
    <mergeCell ref="D213:F213"/>
    <mergeCell ref="G213:I213"/>
    <mergeCell ref="A171:O171"/>
    <mergeCell ref="B172:B174"/>
    <mergeCell ref="C172:C174"/>
    <mergeCell ref="D172:I172"/>
    <mergeCell ref="J172:L173"/>
    <mergeCell ref="M172:O173"/>
    <mergeCell ref="D173:F173"/>
    <mergeCell ref="A87:O87"/>
    <mergeCell ref="B88:B90"/>
    <mergeCell ref="C88:C90"/>
    <mergeCell ref="D88:I88"/>
    <mergeCell ref="J88:L89"/>
    <mergeCell ref="M88:O89"/>
    <mergeCell ref="D89:F89"/>
    <mergeCell ref="G89:I89"/>
    <mergeCell ref="A1:O1"/>
    <mergeCell ref="B2:B4"/>
    <mergeCell ref="C2:C4"/>
    <mergeCell ref="D2:I2"/>
    <mergeCell ref="J2:L3"/>
    <mergeCell ref="M2:O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9187E-EA97-4612-A30A-09DD3DE820F9}">
  <sheetPr>
    <pageSetUpPr fitToPage="1"/>
  </sheetPr>
  <dimension ref="A94:O98"/>
  <sheetViews>
    <sheetView workbookViewId="0">
      <selection activeCell="A226" sqref="A226:XFD235"/>
    </sheetView>
  </sheetViews>
  <sheetFormatPr defaultRowHeight="15"/>
  <sheetData>
    <row r="94" spans="1:15" ht="23.25" customHeight="1">
      <c r="A94" s="16"/>
      <c r="B94" s="17"/>
      <c r="C94" s="17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5" ht="15.75" customHeight="1">
      <c r="A95" s="18"/>
      <c r="B95" s="16" t="s">
        <v>62</v>
      </c>
      <c r="C95" s="19"/>
      <c r="D95" s="39" t="s">
        <v>63</v>
      </c>
      <c r="E95" s="39"/>
      <c r="F95" s="39"/>
      <c r="G95" s="39"/>
      <c r="H95" s="39"/>
      <c r="I95" s="39" t="s">
        <v>64</v>
      </c>
      <c r="J95" s="39"/>
      <c r="K95" s="39"/>
      <c r="L95" s="19"/>
      <c r="M95" s="39"/>
      <c r="N95" s="39"/>
      <c r="O95" s="39"/>
    </row>
    <row r="96" spans="1:15" ht="15" customHeight="1">
      <c r="A96" s="39" t="s">
        <v>65</v>
      </c>
      <c r="B96" s="39"/>
      <c r="C96" s="39"/>
      <c r="D96" s="39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</sheetData>
  <mergeCells count="4">
    <mergeCell ref="M95:O95"/>
    <mergeCell ref="A96:D96"/>
    <mergeCell ref="I95:K95"/>
    <mergeCell ref="D95:H95"/>
  </mergeCells>
  <pageMargins left="0.70866141732283472" right="0.70866141732283472" top="0.74803149606299213" bottom="0.74803149606299213" header="0.31496062992125984" footer="0.31496062992125984"/>
  <pageSetup paperSize="9" scale="63" fitToHeight="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60992-8833-4E73-A570-5465E36B8003}">
  <sheetPr>
    <pageSetUpPr fitToPage="1"/>
  </sheetPr>
  <dimension ref="A95:O98"/>
  <sheetViews>
    <sheetView topLeftCell="A82" workbookViewId="0">
      <selection activeCell="F101" sqref="F101"/>
    </sheetView>
  </sheetViews>
  <sheetFormatPr defaultRowHeight="15"/>
  <sheetData>
    <row r="95" spans="1:15" ht="23.25" customHeight="1">
      <c r="A95" s="16"/>
      <c r="B95" s="17"/>
      <c r="C95" s="17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5" ht="15.75" customHeight="1">
      <c r="A96" s="18"/>
      <c r="B96" s="16" t="s">
        <v>62</v>
      </c>
      <c r="C96" s="19"/>
      <c r="D96" s="39" t="s">
        <v>63</v>
      </c>
      <c r="E96" s="39"/>
      <c r="F96" s="39"/>
      <c r="G96" s="39"/>
      <c r="H96" s="39"/>
      <c r="I96" s="39" t="s">
        <v>64</v>
      </c>
      <c r="J96" s="39"/>
      <c r="K96" s="39"/>
      <c r="L96" s="19"/>
      <c r="M96" s="39"/>
      <c r="N96" s="39"/>
      <c r="O96" s="39"/>
    </row>
    <row r="97" spans="1:15" ht="15" customHeight="1">
      <c r="A97" s="39" t="s">
        <v>65</v>
      </c>
      <c r="B97" s="39"/>
      <c r="C97" s="39"/>
      <c r="D97" s="39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</sheetData>
  <mergeCells count="4">
    <mergeCell ref="D96:H96"/>
    <mergeCell ref="I96:K96"/>
    <mergeCell ref="M96:O96"/>
    <mergeCell ref="A97:D97"/>
  </mergeCells>
  <pageMargins left="0.70866141732283472" right="0.70866141732283472" top="0.74803149606299213" bottom="0.74803149606299213" header="0.31496062992125984" footer="0.31496062992125984"/>
  <pageSetup paperSize="9" scale="63" fitToHeight="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C6D34-B81E-4124-9848-157A36C8899C}">
  <sheetPr>
    <pageSetUpPr fitToPage="1"/>
  </sheetPr>
  <dimension ref="A1:O183"/>
  <sheetViews>
    <sheetView workbookViewId="0">
      <selection sqref="A1:XFD183"/>
    </sheetView>
  </sheetViews>
  <sheetFormatPr defaultRowHeight="15"/>
  <sheetData>
    <row r="1" spans="1:1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</row>
    <row r="8" spans="1:1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</row>
    <row r="9" spans="1:1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</row>
    <row r="10" spans="1:15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</row>
    <row r="11" spans="1:1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</row>
    <row r="12" spans="1:1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spans="1:1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  <row r="20" spans="1:1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</row>
    <row r="21" spans="1: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</row>
    <row r="22" spans="1: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</row>
    <row r="23" spans="1:1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1: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</row>
    <row r="25" spans="1: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  <row r="27" spans="1: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</row>
    <row r="28" spans="1:1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</row>
    <row r="29" spans="1:1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</row>
    <row r="30" spans="1: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</row>
    <row r="31" spans="1: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</row>
    <row r="32" spans="1:1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</row>
    <row r="33" spans="1: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</row>
    <row r="34" spans="1: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</row>
    <row r="35" spans="1: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</row>
    <row r="36" spans="1:1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</row>
    <row r="37" spans="1:15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</row>
    <row r="38" spans="1:15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</row>
    <row r="39" spans="1:15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</row>
    <row r="40" spans="1:15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</row>
    <row r="41" spans="1:15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</row>
    <row r="42" spans="1:15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</row>
    <row r="43" spans="1:1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</row>
    <row r="44" spans="1:1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</row>
    <row r="45" spans="1:1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</row>
    <row r="46" spans="1:1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</row>
    <row r="47" spans="1:15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1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  <row r="49" spans="1:1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</row>
    <row r="50" spans="1:1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</row>
    <row r="51" spans="1:15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</row>
    <row r="52" spans="1:15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  <row r="53" spans="1:1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</row>
    <row r="54" spans="1:1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</row>
    <row r="55" spans="1:1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</row>
    <row r="56" spans="1:15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</row>
    <row r="57" spans="1:15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</row>
    <row r="58" spans="1:15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</row>
    <row r="59" spans="1:15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</row>
    <row r="60" spans="1:15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</row>
    <row r="61" spans="1:15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</row>
    <row r="62" spans="1:1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</row>
    <row r="63" spans="1:1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</row>
    <row r="64" spans="1:15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</row>
    <row r="65" spans="1:15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</row>
    <row r="66" spans="1:15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</row>
    <row r="67" spans="1:15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</row>
    <row r="68" spans="1:15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</row>
    <row r="69" spans="1:15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</row>
    <row r="70" spans="1:15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</row>
    <row r="71" spans="1:15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</row>
    <row r="72" spans="1:1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</row>
    <row r="73" spans="1:15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</row>
    <row r="74" spans="1:15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</row>
    <row r="75" spans="1:15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</row>
    <row r="76" spans="1:15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</row>
    <row r="77" spans="1:15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</row>
    <row r="78" spans="1:15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</row>
    <row r="79" spans="1:15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</row>
    <row r="80" spans="1:1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</row>
    <row r="81" spans="1:15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</row>
    <row r="82" spans="1:15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</row>
    <row r="83" spans="1:15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</row>
    <row r="84" spans="1:15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</row>
    <row r="85" spans="1:1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</row>
    <row r="86" spans="1:15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</row>
    <row r="87" spans="1:1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</row>
    <row r="88" spans="1:15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</row>
    <row r="89" spans="1:15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</row>
    <row r="90" spans="1:15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</row>
    <row r="91" spans="1:15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</row>
    <row r="92" spans="1:15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</row>
    <row r="93" spans="1:15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</row>
    <row r="94" spans="1:15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</row>
    <row r="95" spans="1:15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</row>
    <row r="96" spans="1:15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</row>
    <row r="97" spans="1:15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</row>
    <row r="98" spans="1:15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spans="1:15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</row>
    <row r="100" spans="1:15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</row>
    <row r="101" spans="1:15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</row>
    <row r="102" spans="1:15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</row>
    <row r="103" spans="1:15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</row>
    <row r="104" spans="1:15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</row>
    <row r="105" spans="1:1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</row>
    <row r="106" spans="1:15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</row>
    <row r="107" spans="1: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</row>
    <row r="108" spans="1: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</row>
    <row r="109" spans="1:1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</row>
    <row r="110" spans="1:15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</row>
    <row r="111" spans="1:15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  <row r="112" spans="1:15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</row>
    <row r="113" spans="1:15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</row>
    <row r="114" spans="1:15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</row>
    <row r="115" spans="1: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</row>
    <row r="116" spans="1:15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</row>
    <row r="117" spans="1:15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</row>
    <row r="118" spans="1:15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</row>
    <row r="119" spans="1:15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</row>
    <row r="120" spans="1:15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</row>
    <row r="121" spans="1:15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</row>
    <row r="122" spans="1:15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</row>
    <row r="123" spans="1:15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</row>
    <row r="124" spans="1:15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</row>
    <row r="125" spans="1:15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</row>
    <row r="126" spans="1:1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</row>
    <row r="127" spans="1:1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</row>
    <row r="128" spans="1:15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</row>
    <row r="129" spans="1:15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</row>
    <row r="130" spans="1:1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</row>
    <row r="131" spans="1:1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</row>
    <row r="132" spans="1:15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</row>
    <row r="133" spans="1:1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</row>
    <row r="134" spans="1:1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</row>
    <row r="135" spans="1:1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</row>
    <row r="137" spans="1:15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</row>
    <row r="140" spans="1:1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</row>
    <row r="141" spans="1:15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</row>
    <row r="142" spans="1:15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5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</row>
    <row r="144" spans="1:15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</row>
    <row r="145" spans="1:1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</row>
    <row r="146" spans="1:15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</row>
    <row r="147" spans="1:15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</row>
    <row r="148" spans="1:15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</row>
    <row r="149" spans="1:1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</row>
    <row r="150" spans="1:15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</row>
    <row r="151" spans="1:15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</row>
    <row r="152" spans="1:15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</row>
    <row r="153" spans="1:15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1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</row>
    <row r="155" spans="1:1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</row>
    <row r="156" spans="1:15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</row>
    <row r="157" spans="1:15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</row>
    <row r="158" spans="1:15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</row>
    <row r="159" spans="1:15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</row>
    <row r="160" spans="1:15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</row>
    <row r="161" spans="1:15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</row>
    <row r="162" spans="1:15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</row>
    <row r="163" spans="1:15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</row>
    <row r="164" spans="1:15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</row>
    <row r="165" spans="1:15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</row>
    <row r="166" spans="1:15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</row>
    <row r="167" spans="1:15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</row>
    <row r="168" spans="1:15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</row>
    <row r="169" spans="1:15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</row>
    <row r="170" spans="1:15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</row>
    <row r="171" spans="1:15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</row>
    <row r="172" spans="1:15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</row>
    <row r="173" spans="1:15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</row>
    <row r="174" spans="1:15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</row>
    <row r="175" spans="1:15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</row>
    <row r="176" spans="1:15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</row>
    <row r="177" spans="1:15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</row>
    <row r="178" spans="1:15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</row>
    <row r="179" spans="1:15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</row>
    <row r="180" spans="1:15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</row>
    <row r="181" spans="1:15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</row>
    <row r="182" spans="1:15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</row>
    <row r="183" spans="1:15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</row>
  </sheetData>
  <pageMargins left="0.70866141732283472" right="0.70866141732283472" top="0.35433070866141736" bottom="0.15748031496062992" header="0.31496062992125984" footer="0.31496062992125984"/>
  <pageSetup paperSize="9"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9C979-154F-4A74-AA9C-E984D5E39530}">
  <sheetPr>
    <pageSetUpPr fitToPage="1"/>
  </sheetPr>
  <dimension ref="A1"/>
  <sheetViews>
    <sheetView workbookViewId="0">
      <selection sqref="A1:XFD1"/>
    </sheetView>
  </sheetViews>
  <sheetFormatPr defaultRowHeight="15"/>
  <sheetData>
    <row r="1" customFormat="1"/>
  </sheetData>
  <pageMargins left="0.70866141732283472" right="0.70866141732283472" top="0.74803149606299213" bottom="0.74803149606299213" header="0.31496062992125984" footer="0.31496062992125984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2024-04-16T06:30:07Z</cp:lastPrinted>
  <dcterms:created xsi:type="dcterms:W3CDTF">2024-03-28T17:24:06Z</dcterms:created>
  <dcterms:modified xsi:type="dcterms:W3CDTF">2024-04-16T09:31:56Z</dcterms:modified>
</cp:coreProperties>
</file>