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120" yWindow="-120" windowWidth="20730" windowHeight="11160"/>
  </bookViews>
  <sheets>
    <sheet name="Загальний" sheetId="1" r:id="rId1"/>
  </sheets>
  <definedNames>
    <definedName name="_xlnm.Print_Area" localSheetId="0">Загальний!$A$1:$G$726</definedName>
  </definedNames>
  <calcPr calcId="125725"/>
</workbook>
</file>

<file path=xl/calcChain.xml><?xml version="1.0" encoding="utf-8"?>
<calcChain xmlns="http://schemas.openxmlformats.org/spreadsheetml/2006/main">
  <c r="E632" i="1"/>
  <c r="E541"/>
  <c r="E192"/>
  <c r="G179"/>
  <c r="E176"/>
  <c r="E175"/>
  <c r="E179" s="1"/>
  <c r="G180" s="1"/>
  <c r="E170"/>
  <c r="G85"/>
  <c r="C86" s="1"/>
  <c r="G86" s="1"/>
  <c r="B675"/>
  <c r="G669"/>
  <c r="F675"/>
  <c r="F676" s="1"/>
  <c r="F684" s="1"/>
  <c r="E648"/>
  <c r="G647"/>
  <c r="F647"/>
  <c r="E642"/>
  <c r="E640"/>
  <c r="E638"/>
  <c r="G634"/>
  <c r="G636"/>
  <c r="G681" s="1"/>
  <c r="F634"/>
  <c r="E631"/>
  <c r="E634"/>
  <c r="E636" s="1"/>
  <c r="F681" s="1"/>
  <c r="A613"/>
  <c r="B584"/>
  <c r="G578"/>
  <c r="F584"/>
  <c r="F585" s="1"/>
  <c r="F593" s="1"/>
  <c r="E557"/>
  <c r="G556"/>
  <c r="F556"/>
  <c r="E551"/>
  <c r="E549"/>
  <c r="E547"/>
  <c r="G543"/>
  <c r="G545"/>
  <c r="G590" s="1"/>
  <c r="F543"/>
  <c r="E540"/>
  <c r="E543"/>
  <c r="E545" s="1"/>
  <c r="F590" s="1"/>
  <c r="A522"/>
  <c r="B493"/>
  <c r="G487"/>
  <c r="F493"/>
  <c r="F494" s="1"/>
  <c r="F502" s="1"/>
  <c r="E466"/>
  <c r="G465"/>
  <c r="F465"/>
  <c r="E460"/>
  <c r="E458"/>
  <c r="E456"/>
  <c r="G452"/>
  <c r="G454"/>
  <c r="G499" s="1"/>
  <c r="F452"/>
  <c r="E450"/>
  <c r="E449"/>
  <c r="E452" s="1"/>
  <c r="E454" s="1"/>
  <c r="F499" s="1"/>
  <c r="A431"/>
  <c r="B402"/>
  <c r="G396"/>
  <c r="F402" s="1"/>
  <c r="F403" s="1"/>
  <c r="F411" s="1"/>
  <c r="E375"/>
  <c r="G374"/>
  <c r="F374"/>
  <c r="E369"/>
  <c r="E367"/>
  <c r="E365"/>
  <c r="G361"/>
  <c r="G363" s="1"/>
  <c r="G408" s="1"/>
  <c r="F361"/>
  <c r="E358"/>
  <c r="E361" s="1"/>
  <c r="E363" s="1"/>
  <c r="F408" s="1"/>
  <c r="F410" s="1"/>
  <c r="F412" s="1"/>
  <c r="A340"/>
  <c r="B310"/>
  <c r="G304"/>
  <c r="F310" s="1"/>
  <c r="F311" s="1"/>
  <c r="F319" s="1"/>
  <c r="E283"/>
  <c r="G282"/>
  <c r="F282"/>
  <c r="E277"/>
  <c r="E275"/>
  <c r="E273"/>
  <c r="G269"/>
  <c r="G271" s="1"/>
  <c r="G316" s="1"/>
  <c r="F269"/>
  <c r="E269"/>
  <c r="E271" s="1"/>
  <c r="F316" s="1"/>
  <c r="F318" s="1"/>
  <c r="F320" s="1"/>
  <c r="A248"/>
  <c r="G376"/>
  <c r="G409" s="1"/>
  <c r="G558"/>
  <c r="G591" s="1"/>
  <c r="G579"/>
  <c r="G584"/>
  <c r="G585" s="1"/>
  <c r="G593" s="1"/>
  <c r="E647"/>
  <c r="E649"/>
  <c r="F682" s="1"/>
  <c r="G284"/>
  <c r="G317" s="1"/>
  <c r="G397"/>
  <c r="G402"/>
  <c r="G403" s="1"/>
  <c r="G411" s="1"/>
  <c r="E465"/>
  <c r="E467"/>
  <c r="F500" s="1"/>
  <c r="G488"/>
  <c r="G493" s="1"/>
  <c r="G494" s="1"/>
  <c r="G502" s="1"/>
  <c r="G670"/>
  <c r="G675" s="1"/>
  <c r="G676" s="1"/>
  <c r="G684" s="1"/>
  <c r="E282"/>
  <c r="E284" s="1"/>
  <c r="F317" s="1"/>
  <c r="E374"/>
  <c r="E376"/>
  <c r="F409" s="1"/>
  <c r="G467"/>
  <c r="G500" s="1"/>
  <c r="E556"/>
  <c r="E558"/>
  <c r="F591" s="1"/>
  <c r="G649"/>
  <c r="G682" s="1"/>
  <c r="F86"/>
  <c r="D86"/>
  <c r="E86"/>
  <c r="G305"/>
  <c r="G310"/>
  <c r="G311" s="1"/>
  <c r="G319" s="1"/>
  <c r="E186"/>
  <c r="E184"/>
  <c r="E182"/>
  <c r="E169"/>
  <c r="E172" s="1"/>
  <c r="E174" s="1"/>
  <c r="E180" s="1"/>
  <c r="F225" s="1"/>
  <c r="F227" s="1"/>
  <c r="F229" s="1"/>
  <c r="A151"/>
  <c r="F191"/>
  <c r="G191"/>
  <c r="E191"/>
  <c r="E193" s="1"/>
  <c r="F226" s="1"/>
  <c r="F172"/>
  <c r="G172"/>
  <c r="G174" s="1"/>
  <c r="G225" s="1"/>
  <c r="G227" s="1"/>
  <c r="G229" s="1"/>
  <c r="G193"/>
  <c r="G226" s="1"/>
  <c r="G213"/>
  <c r="G214"/>
  <c r="G219" s="1"/>
  <c r="G220" s="1"/>
  <c r="G228" s="1"/>
  <c r="F219"/>
  <c r="F220"/>
  <c r="F228" s="1"/>
  <c r="G318" l="1"/>
  <c r="G320" s="1"/>
  <c r="G501"/>
  <c r="G503" s="1"/>
  <c r="F592"/>
  <c r="F594" s="1"/>
  <c r="G683"/>
  <c r="G685" s="1"/>
  <c r="G410"/>
  <c r="G412" s="1"/>
  <c r="F501"/>
  <c r="F503" s="1"/>
  <c r="G592"/>
  <c r="G594" s="1"/>
  <c r="F683"/>
  <c r="F685" s="1"/>
</calcChain>
</file>

<file path=xl/sharedStrings.xml><?xml version="1.0" encoding="utf-8"?>
<sst xmlns="http://schemas.openxmlformats.org/spreadsheetml/2006/main" count="846" uniqueCount="281">
  <si>
    <t>Процедура регулювання суб’єктів малого підприємництва (розрахунок на одного типового суб’єкта господарювання малого підприємництва - за потреби окремо для суб’єктів малого та мікро-підприємництв)</t>
  </si>
  <si>
    <t>Планові витрати часу на процедуру</t>
  </si>
  <si>
    <t>Вартість часу співробітника органу державної влади відповідної категорії (заробітна плата)</t>
  </si>
  <si>
    <t>Оцінка кількості процедур за рік, що припадають на одного суб’єкта</t>
  </si>
  <si>
    <t>Оцінка кількості  суб’єктів, що підпадають під дію процедури регулювання</t>
  </si>
  <si>
    <t>Витрати на адміністрування регулювання* (за рік), гривень</t>
  </si>
  <si>
    <t>1. Облік суб’єкта господарювання, що перебуває у сфері регулювання</t>
  </si>
  <si>
    <t>2. Поточний контроль за суб’єктом господарювання, що перебуває у сфері регулювання, у тому числі:</t>
  </si>
  <si>
    <t>камеральні</t>
  </si>
  <si>
    <t>виїзні</t>
  </si>
  <si>
    <t>3. Підготовка, затвердження та опрацювання одного окремого акта про порушення вимог регулювання</t>
  </si>
  <si>
    <t>4. Реалізація одного окремого рішення щодо порушення вимог регулювання</t>
  </si>
  <si>
    <t>5. Оскарження одного окремого рішення суб’єктами господарювання</t>
  </si>
  <si>
    <t>6. Підготовка звітності за результатами регулювання</t>
  </si>
  <si>
    <t xml:space="preserve">7. Інші адміністративні процедури (уточнити): </t>
  </si>
  <si>
    <t>Разом за рік</t>
  </si>
  <si>
    <t>Сумарно за п’ять років</t>
  </si>
  <si>
    <t>ТЕСТ 
малого підприємництва (М-Тест)</t>
  </si>
  <si>
    <t>1. Консультації з представниками мікро- та малого підприємництва щодо оцінки впливу регулювання</t>
  </si>
  <si>
    <t>Порядковий номер</t>
  </si>
  <si>
    <t>Вид консультації (публічні консультації прямі (круглі столи, наради, робочі зустрічі тощо), інтернет-консультації прямі (інтернет-форуми, соціальні мережі тощо), запити (до підприємців, експертів, науковців тощо)</t>
  </si>
  <si>
    <t>Кількість учасників консультацій, осіб</t>
  </si>
  <si>
    <t>Основні результати консультацій (опис)</t>
  </si>
  <si>
    <t>2. Вимірювання впливу регулювання на суб’єктів малого підприємництва (мікро- та малі):</t>
  </si>
  <si>
    <t>3. Розрахунок витрат суб’єктів малого підприємництва на виконання вимог регулювання</t>
  </si>
  <si>
    <t>Найменування оцінки</t>
  </si>
  <si>
    <t>У перший рік (стартовий рік впровадження регулювання)</t>
  </si>
  <si>
    <t>Періодичні (за наступний рік)</t>
  </si>
  <si>
    <t>Витрати за п’ять років</t>
  </si>
  <si>
    <t>Придбання необхідного обладнання (пристроїв, машин, механізмів)</t>
  </si>
  <si>
    <t>Формула:
кількість необхідних одиниць обладнання Х вартість одиниці</t>
  </si>
  <si>
    <t>Процедури повірки та/або постановки на відповідний облік у визначеному органі державної влади чи місцевого самоврядування</t>
  </si>
  <si>
    <t>Формула:
прямі витрати на процедури повірки (проведення первинного обстеження) в органі державної влади + витрати часу на процедуру обліку (на одиницю обладнання) Х вартість часу суб’єкта малого підприємництва (заробітна плата) Х оціночна кількість процедур обліку за рік) Х кількість необхідних одиниць обладнання одному суб’єкту малого підприємництва</t>
  </si>
  <si>
    <t>Процедури експлуатації обладнання (експлуатаційні витрати - витратні матеріали)</t>
  </si>
  <si>
    <t>Формула:
оцінка витрат на експлуатацію обладнання (витратні матеріали та ресурси на одиницю обладнання на рік) Х кількість необхідних одиниць обладнання одному суб’єкту малого підприємництва</t>
  </si>
  <si>
    <t>Процедури обслуговування обладнання (технічне обслуговування)</t>
  </si>
  <si>
    <t>Формула:
оцінка вартості процедури обслуговування обладнання (на одиницю обладнання) Х  кількість процедур  технічного обслуговування на рік на одиницю обладнання Х  кількість необхідних одиниць обладнання одному суб’єкту малого підприємництва</t>
  </si>
  <si>
    <t>Інші процедури (уточнити)</t>
  </si>
  <si>
    <t>Разом, гривень</t>
  </si>
  <si>
    <t>Кількість суб’єктів господарювання, що повинні виконати вимоги регулювання, одиниць</t>
  </si>
  <si>
    <t>Сумарно, гривень</t>
  </si>
  <si>
    <t>Оцінка “прямих” витрат суб’єктів малого підприємництва на виконання регулювання</t>
  </si>
  <si>
    <t>Оцінка вартості адміністративних процедур суб’єктів малого підприємництва щодо виконання регулювання та звітування</t>
  </si>
  <si>
    <t>Процедури отримання первинної інформації про вимоги регулювання</t>
  </si>
  <si>
    <t>Формула:
витрати часу на отримання інформації про регулювання, отримання необхідних форм та заявок Х вартість часу суб’єкта малого підприємництва (заробітна плата) Х оціночна кількість форм</t>
  </si>
  <si>
    <t>Процедури організації виконання вимог регулювання</t>
  </si>
  <si>
    <t>Процедури офіційного звітування</t>
  </si>
  <si>
    <t>Процедури щодо забезпечення процесу перевірок</t>
  </si>
  <si>
    <t>Формула:
витрати часу на розроблення та впровадження внутрішніх для суб’єкта малого підприємництва процедур на впровадження вимог регулювання Х вартість часу суб’єкта малого підприємництва (заробітна плата) Х оціночна кількість внутрішніх процедур</t>
  </si>
  <si>
    <t>Формула:
витрати часу на отримання інформації про порядок звітування щодо регулювання, отримання необхідних форм та визначення органу, що приймає звіти та місця звітності + витрати часу на заповнення звітних форм + витрати часу на передачу звітних форм (окремо за засобами передачі інформації з оцінкою кількості суб’єктів, що користуються формами засобів – окремо електронна звітність, звітність до органу, поштовим зв’язком тощо) + оцінка витрат часу на корегування (оцінка природного рівня помилок)) Х вартість часу суб’єкта малого підприємництва (заробітна плата) Х оціночна кількість оригінальних звітів Х кількість періодів звітності за рік</t>
  </si>
  <si>
    <t>Формула:
витрати часу на забезпечення процесу перевірок з боку контролюючих органів Х вартість часу суб’єкта малого підприємництва (заробітна плата) Х оціночна кількість перевірок за рік</t>
  </si>
  <si>
    <t>Бюджетні витрати на адміністрування регулювання суб’єктів малого підприємництва</t>
  </si>
  <si>
    <t>Розрахунок бюджетних витрат на адміністрування регулювання здійснюється окремо для кожного відповідного органу державної влади чи органу місцевого самоврядування, що залучений до процесу регулювання.</t>
  </si>
  <si>
    <t>Державний орган, для якого здійснюється розрахунок вартості адміністрування регулювання:</t>
  </si>
  <si>
    <t>(назва державного органу)</t>
  </si>
  <si>
    <t>Якщо державне регулювання передбачає утворення нового державного органу (або нового структурного підрозділу діючого органу), необхідно визначити повний запланований річний бюджет нового органу (структурного підрозділу) ____ х 5 років = _____ гривень.</t>
  </si>
  <si>
    <t>Назва державного органу</t>
  </si>
  <si>
    <t>Витрати на адміністрування регулювання за рік, гривень</t>
  </si>
  <si>
    <t>Сумарні витрати на адміністрування регулювання за п’ять  років, гривень</t>
  </si>
  <si>
    <t>Сумарно бюджетні витрати на адміністрування регулювання суб’єктів малого підприємництва</t>
  </si>
  <si>
    <t>4. Розрахунок сумарних витрат суб’єктів малого підприємництва, що виникають на виконання вимог регулювання</t>
  </si>
  <si>
    <t>Показник</t>
  </si>
  <si>
    <t>Перший рік регулювання (стартовий)</t>
  </si>
  <si>
    <t>За п’ять років</t>
  </si>
  <si>
    <t>Оцінка вартості адміністративних процедур для суб’єктів малого підприємництва щодо виконання регулювання та звітування</t>
  </si>
  <si>
    <t>Сумарні витрати малого підприємництва на виконання запланованого  регулювання</t>
  </si>
  <si>
    <t>Бюджетні витрати  на адміністрування регулювання суб’єктів малого підприємництва</t>
  </si>
  <si>
    <t>Сумарні витрати на виконання запланованого регулювання</t>
  </si>
  <si>
    <t>5. Розроблення корегуючих (пом’якшувальних) заходів для малого підприємництва щодо запропонованого регулювання</t>
  </si>
  <si>
    <t>На основі оцінки сумарних витрат малого підприємництва на виконання запланованого регулювання (за перший рік регулювання та за п’ять років) з метою вирівнювання питомої вартості адміністративного навантаження між суб’єктами великого, середнього та малого підприємництва пропонуються такі компенсаторні механізми (наприклад, зміна періодичності надання звітів для малого чи мікропідприємництва, поріг за розміром суб’єкта чи його розміром річного обороту для виключення з-під регулювання, запровадження інших компенсаторів) (опис та викладення уточнених норм регулювання):</t>
  </si>
  <si>
    <t>На основі запропонованих компенсаторів для суб’єктів малого підприємництва проводиться повторна оцінка витрат суб’єктів малого підприємництва для скорегованих процедур починаючи з пункту 2 цього додатка.</t>
  </si>
  <si>
    <t>Сумарні витрати малого підприємництва на виконання запланованого  регулювання за перший рік, гривень</t>
  </si>
  <si>
    <t>Сумарні витрати малого підприємництва на виконання запланованого  регулювання 
за п’ять років, гривень</t>
  </si>
  <si>
    <t>Заплановане регулювання</t>
  </si>
  <si>
    <t>За умов застосування компенсаторних механізмів для малого підприємництва</t>
  </si>
  <si>
    <t>Сумарно: зміна вартості регулювання малого підприємництва</t>
  </si>
  <si>
    <t>в частині податку на нерухоме майно, відмінне від земельної ділянки</t>
  </si>
  <si>
    <t xml:space="preserve">Консультації щодо визначення впливу запропонованого регулювання на суб’єктів малого підприємництва та визначення детального переліку процедур, виконання яких необхідно для </t>
  </si>
  <si>
    <t>кількість суб’єктів малого підприємництва, на яких поширюється регулювання:</t>
  </si>
  <si>
    <t>(одиниць), у тому числі малого підприємництва</t>
  </si>
  <si>
    <t>(одиниць)</t>
  </si>
  <si>
    <t xml:space="preserve"> та мікропідприємництва </t>
  </si>
  <si>
    <t>(одиниць).</t>
  </si>
  <si>
    <t xml:space="preserve">питома вага суб’єктів малого підприємництва у загальній кількості суб’єктів господарювання, на </t>
  </si>
  <si>
    <t xml:space="preserve">яких проблема справляє вплив </t>
  </si>
  <si>
    <t xml:space="preserve"> (відсотків) (відповідно до таблиці “Оцінка </t>
  </si>
  <si>
    <t>впливу на сферу інтересів суб’єктів господарювання” додатка 1 до Методики проведення аналізу впливу регуляторного акта).</t>
  </si>
  <si>
    <t>витрати не передбачені</t>
  </si>
  <si>
    <t>Сплата податку</t>
  </si>
  <si>
    <t>не передбачено</t>
  </si>
  <si>
    <t>не проводились</t>
  </si>
  <si>
    <t>Формула: ставка податку Х нормативну грошову оцінку одиниці площі Х кількість одиниць площі</t>
  </si>
  <si>
    <t>3 % Х ... (нормативна грошова оцінка 1 га) Х кількість одиниць площі</t>
  </si>
  <si>
    <t>в частині транспортного податку</t>
  </si>
  <si>
    <t>Формула: ставка податку (25000 грн.)</t>
  </si>
  <si>
    <t>в частині єдиного податку для І групи</t>
  </si>
  <si>
    <t>Формула: ставка податку Х розмір прожиткового мінімуму х 12 місяців</t>
  </si>
  <si>
    <t>10 % Х 1999,0 (згідно ЗУ бюджет 2019 прогноз на 2020) х 12 місяців</t>
  </si>
  <si>
    <t>в частині єдиного податку для ІІ групи</t>
  </si>
  <si>
    <t>Формула: ставка податку Х розмір мінімальної заробітної плати х 12 місяців</t>
  </si>
  <si>
    <t xml:space="preserve">в частині збору за місця паркування транспортних засобів </t>
  </si>
  <si>
    <t>Формула: ставка податку Х розмір мінімальної заробітної плати х кількість квадратів</t>
  </si>
  <si>
    <t>Групи (підгрупи)</t>
  </si>
  <si>
    <t>Ні</t>
  </si>
  <si>
    <t>Так</t>
  </si>
  <si>
    <t>Громадяни</t>
  </si>
  <si>
    <t>Держава</t>
  </si>
  <si>
    <t>Суб'єкти господарювання</t>
  </si>
  <si>
    <t>у тому числі суб'єкти малого підприємництва</t>
  </si>
  <si>
    <t>+</t>
  </si>
  <si>
    <t>Вид альтернативи</t>
  </si>
  <si>
    <t>Альтернатива 1</t>
  </si>
  <si>
    <t>Альтернатива 2</t>
  </si>
  <si>
    <t>Альтернатива 3</t>
  </si>
  <si>
    <t>Опис альтернативи</t>
  </si>
  <si>
    <t>Прийняття рішення про встановлення місцевих податків та зборів</t>
  </si>
  <si>
    <t>Продовження строку дії рішення про встановлення місцевих податків та зборів на 2020 рік</t>
  </si>
  <si>
    <t>Не прийняття рішення про встановлення місцевих податків та зборів</t>
  </si>
  <si>
    <t>Вигоди</t>
  </si>
  <si>
    <t>Витрати</t>
  </si>
  <si>
    <t>Дотримання вимог законодавства, наповнення місцевих бюджетів</t>
  </si>
  <si>
    <t>Відсутні</t>
  </si>
  <si>
    <t>Недотримання приписів Бюджетного кодексу України та Податкового кодексу України в частині щорічного затвердження рішення про місцеві податки та збори</t>
  </si>
  <si>
    <t>Втрати місцевого бюджету</t>
  </si>
  <si>
    <t>Оцінка впливу на сферу інтересів громадян</t>
  </si>
  <si>
    <t>Надходження коштів до місцевих бюджетів, можливість реалізації місцевих програм</t>
  </si>
  <si>
    <t>Втрати місцевого бюджету, зменшення обсягів реалізації місцевих програм</t>
  </si>
  <si>
    <t>Оцінка впливу на сферу інтересів суб’єктів господарювання</t>
  </si>
  <si>
    <t>Разом</t>
  </si>
  <si>
    <t>Мікро</t>
  </si>
  <si>
    <t>Малі</t>
  </si>
  <si>
    <t>Середні</t>
  </si>
  <si>
    <t>Великі</t>
  </si>
  <si>
    <t>Кількість суб'єктів господарювання, що підпадають під дію регулювання, одиниць</t>
  </si>
  <si>
    <t>Питома вага групи у загальній кількості відсотків</t>
  </si>
  <si>
    <t>Врахування пропозицій суб’єктів господарювання через можливість коригування податкового навантаження під час обговорення проекту регуляторного акта</t>
  </si>
  <si>
    <t>Зменшення податкового навантаження</t>
  </si>
  <si>
    <t>Сплата податкових зобов’язань</t>
  </si>
  <si>
    <t>Сплата податкових зобов’язань, ймовірність відсутності чітких ставок місцевих податків та зборів, що підлягають сплаті</t>
  </si>
  <si>
    <t>Сумарні витрати за альтернативами</t>
  </si>
  <si>
    <t>Сума витрат, гривень</t>
  </si>
  <si>
    <t>Альтернатива 1. Сумарні витрати для суб’єктів господарювання</t>
  </si>
  <si>
    <t>Альтернатива 2. Сумарні витрати для суб’єктів господарювання</t>
  </si>
  <si>
    <t>Альтернатива 3. Сумарні витрати для суб’єктів господарювання</t>
  </si>
  <si>
    <t>Рейтинг результативності (досягнення цілей під час вирішення проблеми)</t>
  </si>
  <si>
    <t>Бал результативності (за чотирибальною системою оцінки)</t>
  </si>
  <si>
    <t>Коментарі щодо присвоєння відповідного бала</t>
  </si>
  <si>
    <t>цілі прийняття регуляторного акта, які можуть бути досягнуті повною мірою (проблема більше існувати не буде)</t>
  </si>
  <si>
    <t>Альтернатива не відповідає вимогам законодавства</t>
  </si>
  <si>
    <t>Альтернатива часткова не відповідає вимогам законодавства, ймовірність бюджетних втрат</t>
  </si>
  <si>
    <t xml:space="preserve">Справляння місцевих податків та зборів до місцевих бюджетів (податкові </t>
  </si>
  <si>
    <t>платежі) здійснюється відповідно до вимог Бюджетного кодексу України</t>
  </si>
  <si>
    <t>та Податкового кодексу України.</t>
  </si>
  <si>
    <t xml:space="preserve"> встановлюваних місцевих податків та зборів або змін (плановий період).</t>
  </si>
  <si>
    <t xml:space="preserve">Підпунктом 12.3.4. пункту 12.3 статті 12 ПКУ встановлено, що рішення </t>
  </si>
  <si>
    <t xml:space="preserve">про встановлення місцевих податків та зборів офіційно оприлюднюється </t>
  </si>
  <si>
    <t xml:space="preserve">відповідним органом місцевого самоврядування до 15 липня року, що </t>
  </si>
  <si>
    <t>передує бюджетному періоду, в якому планується застосовування</t>
  </si>
  <si>
    <t>15 липня року, що передує плановому, вводяться в дію не</t>
  </si>
  <si>
    <t xml:space="preserve"> раніше початку бюджетного періоду, що настає за плановим.</t>
  </si>
  <si>
    <t xml:space="preserve">В іншому разі норми відповідних рішень застосовуються не раніше </t>
  </si>
  <si>
    <t>початку бюджетного періоду, що настає за плановим періодом.</t>
  </si>
  <si>
    <t xml:space="preserve">Водночас, відповідно до припису частини 3 статті 27 Бюджетного </t>
  </si>
  <si>
    <t xml:space="preserve">кодексу України  подання, розгляд проектів рішень про встановлення </t>
  </si>
  <si>
    <t>місцевих податків та зборів, які впливають на показники бюджету</t>
  </si>
  <si>
    <t xml:space="preserve">(зменшують надходження бюджету та/або збільшують витрати бюджету), </t>
  </si>
  <si>
    <t xml:space="preserve">приймаються: не пізніше 15 липня року, що передує плановому, </t>
  </si>
  <si>
    <t xml:space="preserve">вводяться в дію не раніше початку планового бюджетного періоду; після </t>
  </si>
  <si>
    <t xml:space="preserve">У разі, якщо сільська, селищна, міська рада або рада об’єднаних </t>
  </si>
  <si>
    <t xml:space="preserve">територіальних громад, що створена згідно із законом та перспективним </t>
  </si>
  <si>
    <t xml:space="preserve">планом формування територій громад, у встановлений термін не </t>
  </si>
  <si>
    <t xml:space="preserve">прийняла рішення про встановлення відповідних місцевих податків і </t>
  </si>
  <si>
    <t xml:space="preserve">зборів на наступний рік, такі податки справляються, виходячи з норм </t>
  </si>
  <si>
    <t xml:space="preserve">цього Кодексу, із застосуванням їх мінімальних ставок та без </t>
  </si>
  <si>
    <t xml:space="preserve">застосування відповідних коефіцієнтів, а плата за землю справляється із </t>
  </si>
  <si>
    <t xml:space="preserve">застосуванням ставок, які діяли до 31 грудня року, що передує </t>
  </si>
  <si>
    <t xml:space="preserve">бюджетному періоду, в якому планується застосування плати за землю </t>
  </si>
  <si>
    <t xml:space="preserve">(підпункт 12.3.5 пункту 12.3 статті 12 ПКУ, абзац 2 частина 5 розділу XIX </t>
  </si>
  <si>
    <t>Прикінцеві положення ПКУ).</t>
  </si>
  <si>
    <t xml:space="preserve">Враховуючи норми Бюджетного та Податкового кодексів України, </t>
  </si>
  <si>
    <t xml:space="preserve">органи місцевого самоврядування мають щорічно (до 15 липня кожного </t>
  </si>
  <si>
    <t xml:space="preserve">року) переглядати розміри ставок місцевих податків та зборів, що </t>
  </si>
  <si>
    <t xml:space="preserve">справляються в установленому ПКУ порядку. Відповідні ставки будуть </t>
  </si>
  <si>
    <t>діяти лише протягом року, на який прийняті.</t>
  </si>
  <si>
    <t xml:space="preserve">Таким чином, якщо органи місцевого самоврядування до 15 липня </t>
  </si>
  <si>
    <t xml:space="preserve">поточного року оприлюднили рішення про затвердження місцевих </t>
  </si>
  <si>
    <t xml:space="preserve">податків і зборів на наступний (плановий) бюджетний період, то такі </t>
  </si>
  <si>
    <t>рішення будуть діяти лише протягом наступного бюджетного періоду.</t>
  </si>
  <si>
    <t xml:space="preserve">У разі, якщо органи місцевого самоврядування оприлюднили рішення </t>
  </si>
  <si>
    <t xml:space="preserve">про затвердження місцевих податків і зборів на наступний (плановий) </t>
  </si>
  <si>
    <t xml:space="preserve">бюджетний період після 15 липня поточного року, такі рішення будуть </t>
  </si>
  <si>
    <t xml:space="preserve">діяти тільки у бюджетному періоді, що наступає за плановим (тобто через </t>
  </si>
  <si>
    <t>один календарний рік).</t>
  </si>
  <si>
    <t>Основні групи (підгрупи), на які проблема справляє вплив:</t>
  </si>
  <si>
    <t>Врегулювання зазначених проблемних питань не може бути здійснено</t>
  </si>
  <si>
    <t>за допомогою:</t>
  </si>
  <si>
    <t xml:space="preserve"> - ринкових механізмів, оскільки такі питання регулюються нормативно-</t>
  </si>
  <si>
    <t>правовими актами – рішеннями органів місцевого самоврядування;</t>
  </si>
  <si>
    <t xml:space="preserve"> - враховуючи приписи Податкового кодексу України та Бюджетного </t>
  </si>
  <si>
    <t xml:space="preserve">кодексу України проблема не може бути розв’язана за допомогою </t>
  </si>
  <si>
    <t>діючих регуляторних актів, оскільки органи місцевого самоврядування</t>
  </si>
  <si>
    <t>мають затверджувати рішення про встановлення місцевих податків та</t>
  </si>
  <si>
    <t>зборів щорічно.</t>
  </si>
  <si>
    <t>місцевих податків та зборів, визначення їх обов’язкових елементів.</t>
  </si>
  <si>
    <t>Рейтинг результативності</t>
  </si>
  <si>
    <t>Вигоди (підсумок)</t>
  </si>
  <si>
    <t>Витрати (підсумок)</t>
  </si>
  <si>
    <t>Обґрунтування відповідного місця альтернативи у рейтингу</t>
  </si>
  <si>
    <t>альтернатива не відповідає вимогам законодавства</t>
  </si>
  <si>
    <t>альтернатива часткова не відповідає вимогам законодавства, ймовірність бюджетних втрат</t>
  </si>
  <si>
    <t>Рейтинг</t>
  </si>
  <si>
    <t>Оцінка ризику зовнішніх чинників на дію запропонованого регуляторного акта</t>
  </si>
  <si>
    <t>Аргументи щодо переваги обраної альтернативи/причини відмови від альтернативи</t>
  </si>
  <si>
    <t>Дотримання вимог законодавства, дотримання принципи паритетності, надходження коштів до місцевого бюджету, відсутність втрат бюджету, виконання місцевих програм</t>
  </si>
  <si>
    <t>Не відповідність вимогам законодавства, ймовірність втрат бюджету, звуження виконання місцевих програм</t>
  </si>
  <si>
    <t>Механізм дії регуляторного акта.</t>
  </si>
  <si>
    <t xml:space="preserve">Основним механізмом для розв’язання визначених проблем є прийняття </t>
  </si>
  <si>
    <t>проекту рішення, його опублікування та фактична реалізація його</t>
  </si>
  <si>
    <t>положень.</t>
  </si>
  <si>
    <t xml:space="preserve">	Організаційні заходи впровадження регуляторного акта в дію.</t>
  </si>
  <si>
    <t xml:space="preserve">Для впровадження цього регуляторного акта необхідно забезпечити </t>
  </si>
  <si>
    <t xml:space="preserve">інформування громадськості про вимоги регуляторного акта, шляхом </t>
  </si>
  <si>
    <t>його оприлюднення на офіційному веб-сайті:</t>
  </si>
  <si>
    <t>Ризику впливу зовнішніх факторів на дію регуляторного акта немає.</t>
  </si>
  <si>
    <t>Досягнення цілей не передбачає додаткових організаційних заходів.</t>
  </si>
  <si>
    <t xml:space="preserve">Прийняття проекту рішення не приведе до неочікуваних результатів і не </t>
  </si>
  <si>
    <t>потребує додаткових витрат з державного та/або місцевого бюджетів.</t>
  </si>
  <si>
    <t>Можлива шкода у разі очікуваних наслідків дії акта не прогнозується.</t>
  </si>
  <si>
    <t>Реалізація проекту регуляторного акта не передбачає фінансових витрат</t>
  </si>
  <si>
    <t>з боку державних органів, органів місцевого самоврядування та,</t>
  </si>
  <si>
    <t>відповідно, додаткових видатків бюджету.</t>
  </si>
  <si>
    <t>Фінансування заходів та дій державних органів, органів місцевого</t>
  </si>
  <si>
    <t xml:space="preserve"> самоврядування здійснюється в межах їх фінансування.</t>
  </si>
  <si>
    <t>VII.	Обґрунтування запропонованого строку дії регуляторного акта</t>
  </si>
  <si>
    <t xml:space="preserve">Відповідно до вимог Податкового кодексу України та Бюджетного </t>
  </si>
  <si>
    <t xml:space="preserve">кодексу України регуляторний акт діє протягом 2020 року. </t>
  </si>
  <si>
    <t>VIII.	Визначення показників результативності дії регуляторного акта</t>
  </si>
  <si>
    <t xml:space="preserve">Дія акта поширюється на суб’єктів господарювання, що мають </t>
  </si>
  <si>
    <t>здійснювати дії та заходи пов’язані зі сплатою місцевих податків та зборів.</t>
  </si>
  <si>
    <t>Рівень поінформованості суб’єктів господарювання оцінюється як</t>
  </si>
  <si>
    <t>середній.</t>
  </si>
  <si>
    <t>Показники результативності регуляторного акта:</t>
  </si>
  <si>
    <t>1.	обсяг надходжень до місцевих бюджетів;</t>
  </si>
  <si>
    <t>2.	кількість суб’єктів, на яких розповсюджується дія регуляторного акта.</t>
  </si>
  <si>
    <t>3.	вартість виконання вимог регулювання.</t>
  </si>
  <si>
    <t>Проект акта розміщено на офіційному сайті:</t>
  </si>
  <si>
    <t>Після прийняття акт буде оприлюднено у засобах масової інформації.</t>
  </si>
  <si>
    <t>IX.	Визначення заходів, за допомогою яких здійснюватиметься 
відстеження результативності дії регуляторного акта</t>
  </si>
  <si>
    <t xml:space="preserve">Базове відстеження результативності регуляторного акта буде </t>
  </si>
  <si>
    <t xml:space="preserve">здійснюватися  до 31 грудня 2019 року статистичним методом шляхом </t>
  </si>
  <si>
    <t>аналізу даних, отриманих від органів державної податкової інспекції.</t>
  </si>
  <si>
    <t xml:space="preserve">Повторне відстеження результативності акта буде здійснено до </t>
  </si>
  <si>
    <t xml:space="preserve">31 вересня 2020 року шляхом аналізу статистичних даних порівняно з </t>
  </si>
  <si>
    <t>базовим відстеженням.</t>
  </si>
  <si>
    <t xml:space="preserve">1 % Х 4407,0 (згідно ЗУ бюджет 2019 прогноз на 2020) х 915; </t>
  </si>
  <si>
    <t xml:space="preserve">1 % Х 4173 (згідно ЗУ бюджет 2019) х 188; </t>
  </si>
  <si>
    <t>Формула фіз.ос.: ставка податку Х розмір мінімальної заробітної плати  Х кв.м.</t>
  </si>
  <si>
    <t>Формула юр.ос.: ставка податку Х розмір мінімальної заробітної плати  Х кв.м.</t>
  </si>
  <si>
    <t>в частині земельного податку за земельні ділянки, нормативну грошову оцінку яких  проведено</t>
  </si>
  <si>
    <t>Білгород-Дністровська міська рада</t>
  </si>
  <si>
    <t xml:space="preserve"> </t>
  </si>
  <si>
    <t>10 % Х 4407,0 (згідно ЗУ бюджет 2019 прогноз на 2020) х 12 місяців</t>
  </si>
  <si>
    <t>Білгород-дністровська міська рада</t>
  </si>
  <si>
    <t>0,03 % Х 4407,0 (згідно ЗУ бюджет 2019 прогноз на 2020) х середню кількість квадратів х 365</t>
  </si>
  <si>
    <t>72963,5 тис.грн.</t>
  </si>
  <si>
    <t>в тому числі від суб'єктів малого підприємництва очікується  - 40349,5 тис.грн.</t>
  </si>
  <si>
    <t>АНАЛІЗ РЕГУЛЯТОРНОГО ВПЛИВУ
на проект рішення Білгород-Дністровської міської ради
«Про встановлення місцевих податків та зборів на території                                                     міста Білгорода-Дністровського»</t>
  </si>
  <si>
    <t xml:space="preserve">Засідання ради підприємців </t>
  </si>
  <si>
    <t>Обговорення розміру ставок по податку на майно ( податку на нерухоме майну, відмінне від земельної ділянки) на 2020 рік.</t>
  </si>
  <si>
    <t>Цілями видання зазначеного проекту рішення: встановлення</t>
  </si>
  <si>
    <t>V.Механізми та заходи, які забезпечать розв’язання 
визначеної проблеми</t>
  </si>
  <si>
    <t>VI. Оцінка виконання вимог регуляторного акта залежно від ресурсів, якими розпоряджаються органи виконавчої влади чи органи місцевого самоврядування, фізичні та юридичні особи, які повинні проваджувати або виконувати ці вимоги</t>
  </si>
  <si>
    <t>I. Визначення проблеми</t>
  </si>
  <si>
    <t>II. Цілі державного регулювання</t>
  </si>
  <si>
    <t>IV. Вибір найбільш оптимального альтернативного 
способу досягнення цілей</t>
  </si>
  <si>
    <t>III. Визначення та оцінка альтернативних способів досягнення цілей</t>
  </si>
  <si>
    <t>1. Визначення альтернативних способів</t>
  </si>
  <si>
    <t>2. Оцінка вибраних альтернативних способів досягнення цілей
Оцінка впливу на сферу інтересів держави</t>
  </si>
  <si>
    <t>http://www.bilgorod-d.org.ua</t>
  </si>
  <si>
    <t>здійснення регулювання, проведено розробником у період з 08.02.2019 року по 28.02.2019 року.</t>
  </si>
  <si>
    <t>Орієнтовна кількість надходжень до місцевих бюджетів -</t>
  </si>
</sst>
</file>

<file path=xl/styles.xml><?xml version="1.0" encoding="utf-8"?>
<styleSheet xmlns="http://schemas.openxmlformats.org/spreadsheetml/2006/main">
  <numFmts count="3">
    <numFmt numFmtId="164" formatCode="_-* #,##0.00\ &quot;₴&quot;_-;\-* #,##0.00\ &quot;₴&quot;_-;_-* &quot;-&quot;??\ &quot;₴&quot;_-;_-@_-"/>
    <numFmt numFmtId="165" formatCode="#,##0.00\ &quot;₴&quot;"/>
    <numFmt numFmtId="166" formatCode="_-* #,##0.00\ [$₴-422]_-;\-* #,##0.00\ [$₴-422]_-;_-* &quot;-&quot;??\ [$₴-422]_-;_-@_-"/>
  </numFmts>
  <fonts count="19">
    <font>
      <sz val="11"/>
      <color theme="1"/>
      <name val="Calibri"/>
      <family val="2"/>
      <charset val="204"/>
      <scheme val="minor"/>
    </font>
    <font>
      <sz val="11"/>
      <color indexed="8"/>
      <name val="Calibri"/>
      <family val="2"/>
      <charset val="204"/>
    </font>
    <font>
      <sz val="11"/>
      <color indexed="8"/>
      <name val="Times New Roman"/>
      <family val="1"/>
    </font>
    <font>
      <b/>
      <sz val="12"/>
      <color indexed="8"/>
      <name val="Times New Roman"/>
      <family val="1"/>
    </font>
    <font>
      <b/>
      <sz val="11"/>
      <color indexed="8"/>
      <name val="Times New Roman"/>
      <family val="1"/>
    </font>
    <font>
      <i/>
      <sz val="8"/>
      <color indexed="8"/>
      <name val="Times New Roman"/>
      <family val="1"/>
    </font>
    <font>
      <b/>
      <sz val="11"/>
      <color indexed="8"/>
      <name val="Times New Roman"/>
      <family val="1"/>
      <charset val="204"/>
    </font>
    <font>
      <sz val="14"/>
      <color indexed="8"/>
      <name val="Times New Roman"/>
      <family val="1"/>
    </font>
    <font>
      <b/>
      <sz val="14"/>
      <color indexed="8"/>
      <name val="Times New Roman"/>
      <family val="1"/>
      <charset val="204"/>
    </font>
    <font>
      <sz val="14"/>
      <color indexed="8"/>
      <name val="Times New Roman"/>
      <family val="1"/>
      <charset val="204"/>
    </font>
    <font>
      <b/>
      <sz val="14"/>
      <color indexed="8"/>
      <name val="Times New Roman"/>
      <family val="1"/>
    </font>
    <font>
      <b/>
      <sz val="13"/>
      <color indexed="8"/>
      <name val="Times New Roman"/>
      <family val="1"/>
      <charset val="204"/>
    </font>
    <font>
      <i/>
      <sz val="14"/>
      <color indexed="8"/>
      <name val="Times New Roman"/>
      <family val="1"/>
      <charset val="204"/>
    </font>
    <font>
      <sz val="14"/>
      <color indexed="8"/>
      <name val="Times New Roman"/>
      <family val="1"/>
      <charset val="204"/>
    </font>
    <font>
      <sz val="8"/>
      <color indexed="8"/>
      <name val="Times New Roman"/>
      <family val="1"/>
    </font>
    <font>
      <sz val="8"/>
      <color indexed="8"/>
      <name val="Times New Roman"/>
      <family val="1"/>
      <charset val="204"/>
    </font>
    <font>
      <sz val="8"/>
      <name val="Calibri"/>
      <family val="2"/>
      <charset val="204"/>
    </font>
    <font>
      <u/>
      <sz val="11"/>
      <color indexed="12"/>
      <name val="Calibri"/>
      <family val="2"/>
      <charset val="204"/>
    </font>
    <font>
      <sz val="11"/>
      <color indexed="8"/>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17"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2"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166" fontId="2" fillId="0" borderId="4" xfId="0" applyNumberFormat="1" applyFont="1" applyBorder="1" applyAlignment="1">
      <alignment horizontal="center" vertical="center"/>
    </xf>
    <xf numFmtId="0" fontId="3" fillId="0" borderId="1" xfId="0" applyFont="1" applyBorder="1" applyAlignment="1">
      <alignment horizontal="center" vertical="center" textRotation="90" wrapText="1"/>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2" fillId="0" borderId="1" xfId="2" applyNumberFormat="1" applyFont="1" applyBorder="1" applyAlignment="1">
      <alignment horizontal="center" vertical="center"/>
    </xf>
    <xf numFmtId="14" fontId="2" fillId="0" borderId="0" xfId="0" applyNumberFormat="1" applyFont="1" applyAlignment="1">
      <alignment vertical="center" shrinkToFi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justify" vertical="center" wrapText="1"/>
    </xf>
    <xf numFmtId="0" fontId="2" fillId="0" borderId="0" xfId="0" applyFont="1" applyAlignment="1">
      <alignment horizontal="distributed" vertical="center" wrapText="1"/>
    </xf>
    <xf numFmtId="0" fontId="2" fillId="0" borderId="5" xfId="0" applyFont="1" applyBorder="1" applyAlignment="1">
      <alignment horizontal="justify" vertical="center" wrapText="1"/>
    </xf>
    <xf numFmtId="0" fontId="2" fillId="0" borderId="5" xfId="0" applyFont="1" applyBorder="1" applyAlignment="1">
      <alignment horizontal="center" vertical="center" wrapText="1"/>
    </xf>
    <xf numFmtId="166" fontId="2" fillId="0" borderId="4" xfId="0" applyNumberFormat="1" applyFont="1" applyBorder="1" applyAlignment="1">
      <alignment horizontal="center" vertical="center" wrapText="1"/>
    </xf>
    <xf numFmtId="0" fontId="7" fillId="0" borderId="0" xfId="0" applyFont="1" applyAlignment="1">
      <alignment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9" fontId="7" fillId="0" borderId="1" xfId="3" applyFont="1" applyBorder="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0" xfId="0" applyFont="1" applyAlignment="1">
      <alignment vertical="center"/>
    </xf>
    <xf numFmtId="0" fontId="9" fillId="0" borderId="0" xfId="0" applyFont="1" applyBorder="1" applyAlignment="1">
      <alignment horizontal="left" vertical="center" wrapText="1"/>
    </xf>
    <xf numFmtId="0" fontId="2" fillId="0" borderId="0" xfId="0" applyFont="1" applyBorder="1" applyAlignment="1">
      <alignment horizontal="center" vertical="center"/>
    </xf>
    <xf numFmtId="166" fontId="14" fillId="0" borderId="4" xfId="0" applyNumberFormat="1" applyFont="1" applyBorder="1" applyAlignment="1">
      <alignment horizontal="center" vertical="center" wrapText="1"/>
    </xf>
    <xf numFmtId="166" fontId="15" fillId="0" borderId="4" xfId="0" applyNumberFormat="1" applyFont="1" applyBorder="1" applyAlignment="1">
      <alignment horizontal="center" vertical="center" wrapText="1"/>
    </xf>
    <xf numFmtId="0" fontId="14" fillId="0" borderId="0" xfId="0" applyFont="1" applyAlignment="1">
      <alignment vertical="center"/>
    </xf>
    <xf numFmtId="0" fontId="2" fillId="0" borderId="0" xfId="0" applyFont="1" applyBorder="1" applyAlignment="1">
      <alignment horizontal="center" vertical="center" wrapText="1"/>
    </xf>
    <xf numFmtId="0" fontId="7" fillId="0" borderId="0" xfId="0" applyFont="1" applyFill="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5" xfId="0" applyFont="1" applyBorder="1" applyAlignment="1">
      <alignment horizontal="center" vertical="center"/>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Alignment="1">
      <alignment horizontal="justify" vertical="center" wrapText="1"/>
    </xf>
    <xf numFmtId="0" fontId="2" fillId="0" borderId="0" xfId="0" applyFont="1" applyAlignment="1">
      <alignment horizontal="distributed" vertical="center"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4" fillId="0" borderId="0" xfId="0" applyFont="1" applyAlignment="1">
      <alignment horizontal="center" vertical="center"/>
    </xf>
    <xf numFmtId="0" fontId="2" fillId="0" borderId="0" xfId="0" applyFont="1" applyAlignment="1">
      <alignment horizontal="distributed" vertical="center" wrapText="1" indent="4"/>
    </xf>
    <xf numFmtId="166" fontId="2" fillId="0" borderId="2" xfId="0" applyNumberFormat="1" applyFont="1" applyBorder="1" applyAlignment="1">
      <alignment horizontal="center" vertical="center"/>
    </xf>
    <xf numFmtId="166" fontId="2" fillId="0" borderId="12" xfId="0" applyNumberFormat="1" applyFont="1" applyBorder="1" applyAlignment="1">
      <alignment horizontal="center" vertical="center"/>
    </xf>
    <xf numFmtId="166" fontId="2" fillId="0" borderId="13" xfId="0" applyNumberFormat="1" applyFont="1" applyBorder="1" applyAlignment="1">
      <alignment horizontal="center" vertical="center"/>
    </xf>
    <xf numFmtId="166" fontId="2" fillId="0" borderId="7" xfId="0" applyNumberFormat="1" applyFont="1" applyBorder="1" applyAlignment="1">
      <alignment horizontal="center" vertical="center"/>
    </xf>
    <xf numFmtId="166" fontId="2" fillId="0" borderId="5" xfId="0" applyNumberFormat="1" applyFont="1" applyBorder="1" applyAlignment="1">
      <alignment horizontal="center" vertical="center"/>
    </xf>
    <xf numFmtId="166" fontId="2" fillId="0" borderId="8" xfId="0" applyNumberFormat="1"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left"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165" fontId="2" fillId="0" borderId="4" xfId="0" applyNumberFormat="1" applyFont="1" applyBorder="1" applyAlignment="1">
      <alignment horizontal="center" vertical="center"/>
    </xf>
    <xf numFmtId="165" fontId="2" fillId="0" borderId="9" xfId="0" applyNumberFormat="1" applyFont="1" applyBorder="1" applyAlignment="1">
      <alignment horizontal="center" vertical="center"/>
    </xf>
    <xf numFmtId="166" fontId="2" fillId="0" borderId="14" xfId="0" applyNumberFormat="1" applyFont="1" applyBorder="1" applyAlignment="1">
      <alignment horizontal="center" vertical="center"/>
    </xf>
    <xf numFmtId="166"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2" fontId="2" fillId="0" borderId="2"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0"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2" fillId="0" borderId="7"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8" xfId="0" applyNumberFormat="1" applyFont="1" applyBorder="1" applyAlignment="1">
      <alignment horizontal="center" vertical="center"/>
    </xf>
    <xf numFmtId="165" fontId="2" fillId="0" borderId="10" xfId="0" applyNumberFormat="1" applyFont="1" applyBorder="1" applyAlignment="1">
      <alignment horizontal="center" vertical="center"/>
    </xf>
    <xf numFmtId="165" fontId="2" fillId="0" borderId="11" xfId="0" applyNumberFormat="1" applyFont="1" applyBorder="1" applyAlignment="1">
      <alignment horizontal="center" vertical="center"/>
    </xf>
    <xf numFmtId="165" fontId="2" fillId="0" borderId="6" xfId="0" applyNumberFormat="1" applyFont="1" applyBorder="1" applyAlignment="1">
      <alignment horizontal="center" vertical="center"/>
    </xf>
    <xf numFmtId="165" fontId="2" fillId="0" borderId="2" xfId="0" applyNumberFormat="1" applyFont="1" applyBorder="1" applyAlignment="1">
      <alignment horizontal="center" vertical="center"/>
    </xf>
    <xf numFmtId="165" fontId="2" fillId="0" borderId="13" xfId="0" applyNumberFormat="1" applyFont="1" applyBorder="1" applyAlignment="1">
      <alignment horizontal="center" vertical="center"/>
    </xf>
    <xf numFmtId="165" fontId="2" fillId="0" borderId="14" xfId="0" applyNumberFormat="1" applyFont="1" applyBorder="1" applyAlignment="1">
      <alignment horizontal="center" vertical="center"/>
    </xf>
    <xf numFmtId="165" fontId="2" fillId="0" borderId="15" xfId="0" applyNumberFormat="1" applyFont="1" applyBorder="1" applyAlignment="1">
      <alignment horizontal="center" vertical="center"/>
    </xf>
    <xf numFmtId="165" fontId="2" fillId="0" borderId="7"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2" fillId="0" borderId="2"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165" fontId="2" fillId="0" borderId="13" xfId="0" applyNumberFormat="1" applyFont="1" applyBorder="1" applyAlignment="1">
      <alignment horizontal="center" vertical="center" wrapText="1"/>
    </xf>
    <xf numFmtId="165" fontId="2" fillId="0" borderId="7"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65" fontId="2" fillId="0" borderId="8" xfId="0" applyNumberFormat="1" applyFont="1" applyBorder="1" applyAlignment="1">
      <alignment horizontal="center" vertical="center" wrapText="1"/>
    </xf>
    <xf numFmtId="0" fontId="2" fillId="0" borderId="0" xfId="0" applyFont="1" applyAlignment="1">
      <alignment horizontal="center" vertical="center"/>
    </xf>
    <xf numFmtId="0" fontId="4" fillId="0" borderId="5" xfId="0" applyFont="1" applyBorder="1" applyAlignment="1">
      <alignment horizontal="center" vertical="center"/>
    </xf>
    <xf numFmtId="0" fontId="5" fillId="0" borderId="12"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18" fillId="0" borderId="0" xfId="0" applyFont="1" applyAlignment="1">
      <alignment horizontal="center" vertical="center"/>
    </xf>
    <xf numFmtId="2" fontId="2" fillId="0" borderId="0" xfId="0" applyNumberFormat="1" applyFont="1" applyAlignment="1">
      <alignment horizontal="center" vertical="center"/>
    </xf>
    <xf numFmtId="166" fontId="2" fillId="0" borderId="4"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7" fillId="0" borderId="0" xfId="0" applyFont="1" applyAlignment="1">
      <alignment horizontal="distributed" vertical="center" wrapText="1"/>
    </xf>
    <xf numFmtId="0" fontId="7" fillId="0" borderId="0" xfId="0" applyFont="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distributed" vertical="center" wrapText="1"/>
    </xf>
    <xf numFmtId="0" fontId="7" fillId="0" borderId="5"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distributed" vertical="center" wrapText="1"/>
    </xf>
    <xf numFmtId="0" fontId="12" fillId="0" borderId="0" xfId="0" applyFont="1" applyBorder="1" applyAlignment="1">
      <alignment horizontal="left" vertical="center" wrapText="1"/>
    </xf>
    <xf numFmtId="0" fontId="9" fillId="0" borderId="0" xfId="0" applyFont="1" applyBorder="1" applyAlignment="1">
      <alignment horizontal="left" vertical="center" wrapText="1"/>
    </xf>
    <xf numFmtId="0" fontId="6" fillId="0" borderId="0" xfId="0" applyFont="1" applyBorder="1" applyAlignment="1">
      <alignment horizontal="center" vertical="center"/>
    </xf>
    <xf numFmtId="0" fontId="17" fillId="0" borderId="5" xfId="1" applyBorder="1" applyAlignment="1" applyProtection="1">
      <alignment horizontal="center" vertical="center" wrapText="1"/>
    </xf>
    <xf numFmtId="0" fontId="9" fillId="0" borderId="5"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distributed" vertical="center"/>
    </xf>
    <xf numFmtId="0" fontId="17" fillId="0" borderId="5" xfId="1" applyBorder="1" applyAlignment="1" applyProtection="1">
      <alignment horizontal="center" vertical="center"/>
    </xf>
    <xf numFmtId="0" fontId="7" fillId="0" borderId="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3" fillId="0" borderId="0" xfId="0" applyFont="1" applyAlignment="1">
      <alignment horizontal="left"/>
    </xf>
  </cellXfs>
  <cellStyles count="4">
    <cellStyle name="Гиперссылка" xfId="1" builtinId="8"/>
    <cellStyle name="Денежный" xfId="2" builtinId="4"/>
    <cellStyle name="Обычный" xfId="0" builtinId="0"/>
    <cellStyle name="Процентный" xfId="3"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ilgorod-d.org.ua/" TargetMode="External"/><Relationship Id="rId1" Type="http://schemas.openxmlformats.org/officeDocument/2006/relationships/hyperlink" Target="http://www.bilgorod-d.org.ua/"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M726"/>
  <sheetViews>
    <sheetView tabSelected="1" topLeftCell="A205" zoomScaleNormal="70" workbookViewId="0">
      <selection activeCell="D71" sqref="D71:G71"/>
    </sheetView>
  </sheetViews>
  <sheetFormatPr defaultRowHeight="15" outlineLevelRow="1"/>
  <cols>
    <col min="1" max="1" width="9.140625" style="5"/>
    <col min="2" max="2" width="11.42578125" style="5" customWidth="1"/>
    <col min="3" max="4" width="12.7109375" style="5" customWidth="1"/>
    <col min="5" max="5" width="17.140625" style="5" customWidth="1"/>
    <col min="6" max="6" width="16.42578125" style="5" customWidth="1"/>
    <col min="7" max="7" width="18.85546875" style="5" customWidth="1"/>
    <col min="8" max="16384" width="9.140625" style="5"/>
  </cols>
  <sheetData>
    <row r="1" spans="1:7" ht="72" customHeight="1">
      <c r="A1" s="130" t="s">
        <v>266</v>
      </c>
      <c r="B1" s="131"/>
      <c r="C1" s="131"/>
      <c r="D1" s="131"/>
      <c r="E1" s="131"/>
      <c r="F1" s="131"/>
      <c r="G1" s="131"/>
    </row>
    <row r="2" spans="1:7" ht="21.75" customHeight="1"/>
    <row r="3" spans="1:7" ht="18.75">
      <c r="A3" s="131" t="s">
        <v>272</v>
      </c>
      <c r="B3" s="131"/>
      <c r="C3" s="131"/>
      <c r="D3" s="131"/>
      <c r="E3" s="131"/>
      <c r="F3" s="131"/>
      <c r="G3" s="131"/>
    </row>
    <row r="4" spans="1:7" ht="18.75" outlineLevel="1">
      <c r="A4" s="128" t="s">
        <v>150</v>
      </c>
      <c r="B4" s="128"/>
      <c r="C4" s="128"/>
      <c r="D4" s="128"/>
      <c r="E4" s="128"/>
      <c r="F4" s="128"/>
      <c r="G4" s="128"/>
    </row>
    <row r="5" spans="1:7" ht="18.75" customHeight="1" outlineLevel="1">
      <c r="A5" s="128" t="s">
        <v>151</v>
      </c>
      <c r="B5" s="128"/>
      <c r="C5" s="128"/>
      <c r="D5" s="128"/>
      <c r="E5" s="128"/>
      <c r="F5" s="128"/>
      <c r="G5" s="128"/>
    </row>
    <row r="6" spans="1:7" ht="18.75" outlineLevel="1">
      <c r="A6" s="132" t="s">
        <v>152</v>
      </c>
      <c r="B6" s="132"/>
      <c r="C6" s="132"/>
      <c r="D6" s="132"/>
      <c r="E6" s="132"/>
      <c r="F6" s="132"/>
      <c r="G6" s="132"/>
    </row>
    <row r="7" spans="1:7" ht="18.75" customHeight="1" outlineLevel="1">
      <c r="A7" s="128" t="s">
        <v>154</v>
      </c>
      <c r="B7" s="128"/>
      <c r="C7" s="128"/>
      <c r="D7" s="128"/>
      <c r="E7" s="128"/>
      <c r="F7" s="128"/>
      <c r="G7" s="128"/>
    </row>
    <row r="8" spans="1:7" ht="18.75" customHeight="1" outlineLevel="1">
      <c r="A8" s="128" t="s">
        <v>155</v>
      </c>
      <c r="B8" s="128"/>
      <c r="C8" s="128"/>
      <c r="D8" s="128"/>
      <c r="E8" s="128"/>
      <c r="F8" s="128"/>
      <c r="G8" s="128"/>
    </row>
    <row r="9" spans="1:7" ht="18.75" customHeight="1" outlineLevel="1">
      <c r="A9" s="128" t="s">
        <v>156</v>
      </c>
      <c r="B9" s="128"/>
      <c r="C9" s="128"/>
      <c r="D9" s="128"/>
      <c r="E9" s="128"/>
      <c r="F9" s="128"/>
      <c r="G9" s="128"/>
    </row>
    <row r="10" spans="1:7" ht="18.75" customHeight="1" outlineLevel="1">
      <c r="A10" s="128" t="s">
        <v>157</v>
      </c>
      <c r="B10" s="128"/>
      <c r="C10" s="128"/>
      <c r="D10" s="128"/>
      <c r="E10" s="128"/>
      <c r="F10" s="128"/>
      <c r="G10" s="128"/>
    </row>
    <row r="11" spans="1:7" ht="18.75" outlineLevel="1">
      <c r="A11" s="129" t="s">
        <v>153</v>
      </c>
      <c r="B11" s="129"/>
      <c r="C11" s="129"/>
      <c r="D11" s="129"/>
      <c r="E11" s="129"/>
      <c r="F11" s="129"/>
      <c r="G11" s="129"/>
    </row>
    <row r="12" spans="1:7" ht="18.75" outlineLevel="1">
      <c r="A12" s="128" t="s">
        <v>160</v>
      </c>
      <c r="B12" s="128"/>
      <c r="C12" s="128"/>
      <c r="D12" s="128"/>
      <c r="E12" s="128"/>
      <c r="F12" s="128"/>
      <c r="G12" s="128"/>
    </row>
    <row r="13" spans="1:7" ht="18.75" outlineLevel="1">
      <c r="A13" s="128" t="s">
        <v>161</v>
      </c>
      <c r="B13" s="128"/>
      <c r="C13" s="128"/>
      <c r="D13" s="128"/>
      <c r="E13" s="128"/>
      <c r="F13" s="128"/>
      <c r="G13" s="128"/>
    </row>
    <row r="14" spans="1:7" ht="18.75" outlineLevel="1">
      <c r="A14" s="128" t="s">
        <v>162</v>
      </c>
      <c r="B14" s="128"/>
      <c r="C14" s="128"/>
      <c r="D14" s="128"/>
      <c r="E14" s="128"/>
      <c r="F14" s="128"/>
      <c r="G14" s="128"/>
    </row>
    <row r="15" spans="1:7" ht="18.75" outlineLevel="1">
      <c r="A15" s="128" t="s">
        <v>163</v>
      </c>
      <c r="B15" s="128"/>
      <c r="C15" s="128"/>
      <c r="D15" s="128"/>
      <c r="E15" s="128"/>
      <c r="F15" s="128"/>
      <c r="G15" s="128"/>
    </row>
    <row r="16" spans="1:7" ht="18.75" outlineLevel="1">
      <c r="A16" s="128" t="s">
        <v>164</v>
      </c>
      <c r="B16" s="128"/>
      <c r="C16" s="128"/>
      <c r="D16" s="128"/>
      <c r="E16" s="128"/>
      <c r="F16" s="128"/>
      <c r="G16" s="128"/>
    </row>
    <row r="17" spans="1:7" ht="18.75" outlineLevel="1">
      <c r="A17" s="128" t="s">
        <v>165</v>
      </c>
      <c r="B17" s="128"/>
      <c r="C17" s="128"/>
      <c r="D17" s="128"/>
      <c r="E17" s="128"/>
      <c r="F17" s="128"/>
      <c r="G17" s="128"/>
    </row>
    <row r="18" spans="1:7" ht="18.75" outlineLevel="1">
      <c r="A18" s="128" t="s">
        <v>166</v>
      </c>
      <c r="B18" s="128"/>
      <c r="C18" s="128"/>
      <c r="D18" s="128"/>
      <c r="E18" s="128"/>
      <c r="F18" s="128"/>
      <c r="G18" s="128"/>
    </row>
    <row r="19" spans="1:7" ht="18.75" outlineLevel="1">
      <c r="A19" s="128" t="s">
        <v>167</v>
      </c>
      <c r="B19" s="128"/>
      <c r="C19" s="128"/>
      <c r="D19" s="128"/>
      <c r="E19" s="128"/>
      <c r="F19" s="128"/>
      <c r="G19" s="128"/>
    </row>
    <row r="20" spans="1:7" ht="18.75" outlineLevel="1">
      <c r="A20" s="128" t="s">
        <v>158</v>
      </c>
      <c r="B20" s="128"/>
      <c r="C20" s="128"/>
      <c r="D20" s="128"/>
      <c r="E20" s="128"/>
      <c r="F20" s="128"/>
      <c r="G20" s="128"/>
    </row>
    <row r="21" spans="1:7" ht="18.75" outlineLevel="1">
      <c r="A21" s="129" t="s">
        <v>159</v>
      </c>
      <c r="B21" s="129"/>
      <c r="C21" s="129"/>
      <c r="D21" s="129"/>
      <c r="E21" s="129"/>
      <c r="F21" s="129"/>
      <c r="G21" s="129"/>
    </row>
    <row r="22" spans="1:7" ht="18.75" outlineLevel="1">
      <c r="A22" s="128" t="s">
        <v>168</v>
      </c>
      <c r="B22" s="128"/>
      <c r="C22" s="128"/>
      <c r="D22" s="128"/>
      <c r="E22" s="128"/>
      <c r="F22" s="128"/>
      <c r="G22" s="128"/>
    </row>
    <row r="23" spans="1:7" ht="18.75" outlineLevel="1">
      <c r="A23" s="128" t="s">
        <v>169</v>
      </c>
      <c r="B23" s="128"/>
      <c r="C23" s="128"/>
      <c r="D23" s="128"/>
      <c r="E23" s="128"/>
      <c r="F23" s="128"/>
      <c r="G23" s="128"/>
    </row>
    <row r="24" spans="1:7" ht="18.75" outlineLevel="1">
      <c r="A24" s="128" t="s">
        <v>170</v>
      </c>
      <c r="B24" s="128"/>
      <c r="C24" s="128"/>
      <c r="D24" s="128"/>
      <c r="E24" s="128"/>
      <c r="F24" s="128"/>
      <c r="G24" s="128"/>
    </row>
    <row r="25" spans="1:7" ht="18.75" outlineLevel="1">
      <c r="A25" s="128" t="s">
        <v>171</v>
      </c>
      <c r="B25" s="128"/>
      <c r="C25" s="128"/>
      <c r="D25" s="128"/>
      <c r="E25" s="128"/>
      <c r="F25" s="128"/>
      <c r="G25" s="128"/>
    </row>
    <row r="26" spans="1:7" ht="18.75" outlineLevel="1">
      <c r="A26" s="128" t="s">
        <v>172</v>
      </c>
      <c r="B26" s="128"/>
      <c r="C26" s="128"/>
      <c r="D26" s="128"/>
      <c r="E26" s="128"/>
      <c r="F26" s="128"/>
      <c r="G26" s="128"/>
    </row>
    <row r="27" spans="1:7" ht="18.75" outlineLevel="1">
      <c r="A27" s="128" t="s">
        <v>173</v>
      </c>
      <c r="B27" s="128"/>
      <c r="C27" s="128"/>
      <c r="D27" s="128"/>
      <c r="E27" s="128"/>
      <c r="F27" s="128"/>
      <c r="G27" s="128"/>
    </row>
    <row r="28" spans="1:7" ht="18.75" outlineLevel="1">
      <c r="A28" s="128" t="s">
        <v>174</v>
      </c>
      <c r="B28" s="128"/>
      <c r="C28" s="128"/>
      <c r="D28" s="128"/>
      <c r="E28" s="128"/>
      <c r="F28" s="128"/>
      <c r="G28" s="128"/>
    </row>
    <row r="29" spans="1:7" ht="18.75" outlineLevel="1">
      <c r="A29" s="128" t="s">
        <v>175</v>
      </c>
      <c r="B29" s="128"/>
      <c r="C29" s="128"/>
      <c r="D29" s="128"/>
      <c r="E29" s="128"/>
      <c r="F29" s="128"/>
      <c r="G29" s="128"/>
    </row>
    <row r="30" spans="1:7" ht="18.75" outlineLevel="1">
      <c r="A30" s="128" t="s">
        <v>176</v>
      </c>
      <c r="B30" s="128"/>
      <c r="C30" s="128"/>
      <c r="D30" s="128"/>
      <c r="E30" s="128"/>
      <c r="F30" s="128"/>
      <c r="G30" s="128"/>
    </row>
    <row r="31" spans="1:7" ht="18.75" outlineLevel="1">
      <c r="A31" s="128" t="s">
        <v>177</v>
      </c>
      <c r="B31" s="128"/>
      <c r="C31" s="128"/>
      <c r="D31" s="128"/>
      <c r="E31" s="128"/>
      <c r="F31" s="128"/>
      <c r="G31" s="128"/>
    </row>
    <row r="32" spans="1:7" ht="18.75" outlineLevel="1">
      <c r="A32" s="129" t="s">
        <v>178</v>
      </c>
      <c r="B32" s="129"/>
      <c r="C32" s="129"/>
      <c r="D32" s="129"/>
      <c r="E32" s="129"/>
      <c r="F32" s="129"/>
      <c r="G32" s="129"/>
    </row>
    <row r="33" spans="1:7" ht="18.75" outlineLevel="1">
      <c r="A33" s="128" t="s">
        <v>179</v>
      </c>
      <c r="B33" s="128"/>
      <c r="C33" s="128"/>
      <c r="D33" s="128"/>
      <c r="E33" s="128"/>
      <c r="F33" s="128"/>
      <c r="G33" s="128"/>
    </row>
    <row r="34" spans="1:7" ht="18.75" outlineLevel="1">
      <c r="A34" s="128" t="s">
        <v>180</v>
      </c>
      <c r="B34" s="128"/>
      <c r="C34" s="128"/>
      <c r="D34" s="128"/>
      <c r="E34" s="128"/>
      <c r="F34" s="128"/>
      <c r="G34" s="128"/>
    </row>
    <row r="35" spans="1:7" ht="18.75" outlineLevel="1">
      <c r="A35" s="128" t="s">
        <v>181</v>
      </c>
      <c r="B35" s="128"/>
      <c r="C35" s="128"/>
      <c r="D35" s="128"/>
      <c r="E35" s="128"/>
      <c r="F35" s="128"/>
      <c r="G35" s="128"/>
    </row>
    <row r="36" spans="1:7" ht="18.75" outlineLevel="1">
      <c r="A36" s="128" t="s">
        <v>182</v>
      </c>
      <c r="B36" s="128"/>
      <c r="C36" s="128"/>
      <c r="D36" s="128"/>
      <c r="E36" s="128"/>
      <c r="F36" s="128"/>
      <c r="G36" s="128"/>
    </row>
    <row r="37" spans="1:7" ht="18.75" outlineLevel="1">
      <c r="A37" s="129" t="s">
        <v>183</v>
      </c>
      <c r="B37" s="129"/>
      <c r="C37" s="129"/>
      <c r="D37" s="129"/>
      <c r="E37" s="129"/>
      <c r="F37" s="129"/>
      <c r="G37" s="129"/>
    </row>
    <row r="38" spans="1:7" ht="18.75" outlineLevel="1">
      <c r="A38" s="128" t="s">
        <v>184</v>
      </c>
      <c r="B38" s="128"/>
      <c r="C38" s="128"/>
      <c r="D38" s="128"/>
      <c r="E38" s="128"/>
      <c r="F38" s="128"/>
      <c r="G38" s="128"/>
    </row>
    <row r="39" spans="1:7" ht="18.75" outlineLevel="1">
      <c r="A39" s="128" t="s">
        <v>185</v>
      </c>
      <c r="B39" s="128"/>
      <c r="C39" s="128"/>
      <c r="D39" s="128"/>
      <c r="E39" s="128"/>
      <c r="F39" s="128"/>
      <c r="G39" s="128"/>
    </row>
    <row r="40" spans="1:7" ht="18.75" outlineLevel="1">
      <c r="A40" s="128" t="s">
        <v>186</v>
      </c>
      <c r="B40" s="128"/>
      <c r="C40" s="128"/>
      <c r="D40" s="128"/>
      <c r="E40" s="128"/>
      <c r="F40" s="128"/>
      <c r="G40" s="128"/>
    </row>
    <row r="41" spans="1:7" ht="18.75" outlineLevel="1">
      <c r="A41" s="132" t="s">
        <v>187</v>
      </c>
      <c r="B41" s="132"/>
      <c r="C41" s="132"/>
      <c r="D41" s="132"/>
      <c r="E41" s="132"/>
      <c r="F41" s="132"/>
      <c r="G41" s="132"/>
    </row>
    <row r="42" spans="1:7" ht="18.75" outlineLevel="1">
      <c r="A42" s="128" t="s">
        <v>188</v>
      </c>
      <c r="B42" s="128"/>
      <c r="C42" s="128"/>
      <c r="D42" s="128"/>
      <c r="E42" s="128"/>
      <c r="F42" s="128"/>
      <c r="G42" s="128"/>
    </row>
    <row r="43" spans="1:7" ht="18.75" outlineLevel="1">
      <c r="A43" s="128" t="s">
        <v>189</v>
      </c>
      <c r="B43" s="128"/>
      <c r="C43" s="128"/>
      <c r="D43" s="128"/>
      <c r="E43" s="128"/>
      <c r="F43" s="128"/>
      <c r="G43" s="128"/>
    </row>
    <row r="44" spans="1:7" ht="18.75" outlineLevel="1">
      <c r="A44" s="128" t="s">
        <v>190</v>
      </c>
      <c r="B44" s="128"/>
      <c r="C44" s="128"/>
      <c r="D44" s="128"/>
      <c r="E44" s="128"/>
      <c r="F44" s="128"/>
      <c r="G44" s="128"/>
    </row>
    <row r="45" spans="1:7" ht="18.75" outlineLevel="1">
      <c r="A45" s="137" t="s">
        <v>191</v>
      </c>
      <c r="B45" s="137"/>
      <c r="C45" s="137"/>
      <c r="D45" s="137"/>
      <c r="E45" s="137"/>
      <c r="F45" s="137"/>
      <c r="G45" s="137"/>
    </row>
    <row r="46" spans="1:7" ht="18.75" outlineLevel="1">
      <c r="A46" s="133" t="s">
        <v>192</v>
      </c>
      <c r="B46" s="133"/>
      <c r="C46" s="133"/>
      <c r="D46" s="133"/>
      <c r="E46" s="133"/>
      <c r="F46" s="133"/>
      <c r="G46" s="133"/>
    </row>
    <row r="47" spans="1:7" ht="18.75" outlineLevel="1">
      <c r="A47" s="138" t="s">
        <v>193</v>
      </c>
      <c r="B47" s="138"/>
      <c r="C47" s="138"/>
      <c r="D47" s="138"/>
      <c r="E47" s="138"/>
      <c r="F47" s="138"/>
      <c r="G47" s="138"/>
    </row>
    <row r="48" spans="1:7" ht="18.75">
      <c r="A48" s="139" t="s">
        <v>102</v>
      </c>
      <c r="B48" s="140"/>
      <c r="C48" s="141"/>
      <c r="D48" s="139" t="s">
        <v>104</v>
      </c>
      <c r="E48" s="141"/>
      <c r="F48" s="139" t="s">
        <v>103</v>
      </c>
      <c r="G48" s="141"/>
    </row>
    <row r="49" spans="1:7" ht="18.75">
      <c r="A49" s="134" t="s">
        <v>105</v>
      </c>
      <c r="B49" s="135"/>
      <c r="C49" s="136"/>
      <c r="D49" s="134" t="s">
        <v>109</v>
      </c>
      <c r="E49" s="136"/>
      <c r="F49" s="134"/>
      <c r="G49" s="136"/>
    </row>
    <row r="50" spans="1:7" ht="18.75">
      <c r="A50" s="134" t="s">
        <v>106</v>
      </c>
      <c r="B50" s="135"/>
      <c r="C50" s="136"/>
      <c r="D50" s="134" t="s">
        <v>109</v>
      </c>
      <c r="E50" s="136"/>
      <c r="F50" s="134"/>
      <c r="G50" s="136"/>
    </row>
    <row r="51" spans="1:7" ht="18.75">
      <c r="A51" s="134" t="s">
        <v>107</v>
      </c>
      <c r="B51" s="135"/>
      <c r="C51" s="136"/>
      <c r="D51" s="134" t="s">
        <v>109</v>
      </c>
      <c r="E51" s="136"/>
      <c r="F51" s="134"/>
      <c r="G51" s="136"/>
    </row>
    <row r="52" spans="1:7" ht="38.1" customHeight="1">
      <c r="A52" s="134" t="s">
        <v>108</v>
      </c>
      <c r="B52" s="135"/>
      <c r="C52" s="136"/>
      <c r="D52" s="134" t="s">
        <v>109</v>
      </c>
      <c r="E52" s="136"/>
      <c r="F52" s="134"/>
      <c r="G52" s="136"/>
    </row>
    <row r="53" spans="1:7" ht="18.75">
      <c r="A53" s="137" t="s">
        <v>194</v>
      </c>
      <c r="B53" s="137"/>
      <c r="C53" s="137"/>
      <c r="D53" s="137"/>
      <c r="E53" s="137"/>
      <c r="F53" s="137"/>
      <c r="G53" s="137"/>
    </row>
    <row r="54" spans="1:7" ht="18.75" customHeight="1">
      <c r="A54" s="133" t="s">
        <v>195</v>
      </c>
      <c r="B54" s="133"/>
      <c r="C54" s="133"/>
      <c r="D54" s="133"/>
      <c r="E54" s="133"/>
      <c r="F54" s="133"/>
      <c r="G54" s="133"/>
    </row>
    <row r="55" spans="1:7" ht="18.75">
      <c r="A55" s="137" t="s">
        <v>196</v>
      </c>
      <c r="B55" s="137"/>
      <c r="C55" s="137"/>
      <c r="D55" s="137"/>
      <c r="E55" s="137"/>
      <c r="F55" s="137"/>
      <c r="G55" s="137"/>
    </row>
    <row r="56" spans="1:7" ht="18.75" customHeight="1">
      <c r="A56" s="133" t="s">
        <v>197</v>
      </c>
      <c r="B56" s="133"/>
      <c r="C56" s="133"/>
      <c r="D56" s="133"/>
      <c r="E56" s="133"/>
      <c r="F56" s="133"/>
      <c r="G56" s="133"/>
    </row>
    <row r="57" spans="1:7" ht="18.75">
      <c r="A57" s="137" t="s">
        <v>198</v>
      </c>
      <c r="B57" s="137"/>
      <c r="C57" s="137"/>
      <c r="D57" s="137"/>
      <c r="E57" s="137"/>
      <c r="F57" s="137"/>
      <c r="G57" s="137"/>
    </row>
    <row r="58" spans="1:7" ht="18.75">
      <c r="A58" s="137" t="s">
        <v>199</v>
      </c>
      <c r="B58" s="137"/>
      <c r="C58" s="137"/>
      <c r="D58" s="137"/>
      <c r="E58" s="137"/>
      <c r="F58" s="137"/>
      <c r="G58" s="137"/>
    </row>
    <row r="59" spans="1:7" ht="18.75">
      <c r="A59" s="137" t="s">
        <v>200</v>
      </c>
      <c r="B59" s="137"/>
      <c r="C59" s="137"/>
      <c r="D59" s="137"/>
      <c r="E59" s="137"/>
      <c r="F59" s="137"/>
      <c r="G59" s="137"/>
    </row>
    <row r="60" spans="1:7" ht="18.75">
      <c r="A60" s="137" t="s">
        <v>201</v>
      </c>
      <c r="B60" s="137"/>
      <c r="C60" s="137"/>
      <c r="D60" s="137"/>
      <c r="E60" s="137"/>
      <c r="F60" s="137"/>
      <c r="G60" s="137"/>
    </row>
    <row r="61" spans="1:7" ht="18.75">
      <c r="A61" s="133" t="s">
        <v>202</v>
      </c>
      <c r="B61" s="133"/>
      <c r="C61" s="133"/>
      <c r="D61" s="133"/>
      <c r="E61" s="133"/>
      <c r="F61" s="133"/>
      <c r="G61" s="133"/>
    </row>
    <row r="62" spans="1:7" ht="18.75">
      <c r="A62" s="30"/>
      <c r="B62" s="30"/>
      <c r="C62" s="30"/>
      <c r="D62" s="30"/>
      <c r="E62" s="30"/>
      <c r="F62" s="30"/>
      <c r="G62" s="30"/>
    </row>
    <row r="63" spans="1:7" ht="18.75">
      <c r="A63" s="131" t="s">
        <v>273</v>
      </c>
      <c r="B63" s="131"/>
      <c r="C63" s="131"/>
      <c r="D63" s="131"/>
      <c r="E63" s="131"/>
      <c r="F63" s="131"/>
      <c r="G63" s="131"/>
    </row>
    <row r="64" spans="1:7" ht="18.75">
      <c r="A64" s="137" t="s">
        <v>269</v>
      </c>
      <c r="B64" s="137"/>
      <c r="C64" s="137"/>
      <c r="D64" s="137"/>
      <c r="E64" s="137"/>
      <c r="F64" s="137"/>
      <c r="G64" s="137"/>
    </row>
    <row r="65" spans="1:7" ht="18.75">
      <c r="A65" s="133" t="s">
        <v>203</v>
      </c>
      <c r="B65" s="133"/>
      <c r="C65" s="133"/>
      <c r="D65" s="133"/>
      <c r="E65" s="133"/>
      <c r="F65" s="133"/>
      <c r="G65" s="133"/>
    </row>
    <row r="66" spans="1:7" ht="18.75">
      <c r="A66" s="132"/>
      <c r="B66" s="132"/>
      <c r="C66" s="132"/>
      <c r="D66" s="132"/>
      <c r="E66" s="132"/>
      <c r="F66" s="132"/>
      <c r="G66" s="132"/>
    </row>
    <row r="67" spans="1:7" ht="18.75">
      <c r="A67" s="131" t="s">
        <v>275</v>
      </c>
      <c r="B67" s="131"/>
      <c r="C67" s="131"/>
      <c r="D67" s="131"/>
      <c r="E67" s="131"/>
      <c r="F67" s="131"/>
      <c r="G67" s="131"/>
    </row>
    <row r="68" spans="1:7" ht="18.75" customHeight="1">
      <c r="A68" s="133" t="s">
        <v>276</v>
      </c>
      <c r="B68" s="133"/>
      <c r="C68" s="133"/>
      <c r="D68" s="133"/>
      <c r="E68" s="133"/>
      <c r="F68" s="133"/>
      <c r="G68" s="133"/>
    </row>
    <row r="69" spans="1:7" ht="18.75">
      <c r="A69" s="142" t="s">
        <v>110</v>
      </c>
      <c r="B69" s="142"/>
      <c r="C69" s="142"/>
      <c r="D69" s="142" t="s">
        <v>114</v>
      </c>
      <c r="E69" s="142"/>
      <c r="F69" s="142"/>
      <c r="G69" s="142"/>
    </row>
    <row r="70" spans="1:7" ht="31.5" customHeight="1">
      <c r="A70" s="144" t="s">
        <v>111</v>
      </c>
      <c r="B70" s="144"/>
      <c r="C70" s="144"/>
      <c r="D70" s="143" t="s">
        <v>115</v>
      </c>
      <c r="E70" s="143"/>
      <c r="F70" s="143"/>
      <c r="G70" s="143"/>
    </row>
    <row r="71" spans="1:7" ht="33" customHeight="1">
      <c r="A71" s="144" t="s">
        <v>112</v>
      </c>
      <c r="B71" s="144"/>
      <c r="C71" s="144"/>
      <c r="D71" s="143" t="s">
        <v>116</v>
      </c>
      <c r="E71" s="143"/>
      <c r="F71" s="143"/>
      <c r="G71" s="143"/>
    </row>
    <row r="72" spans="1:7" ht="31.5" customHeight="1">
      <c r="A72" s="144" t="s">
        <v>113</v>
      </c>
      <c r="B72" s="144"/>
      <c r="C72" s="144"/>
      <c r="D72" s="143" t="s">
        <v>117</v>
      </c>
      <c r="E72" s="143"/>
      <c r="F72" s="143"/>
      <c r="G72" s="143"/>
    </row>
    <row r="73" spans="1:7" ht="33.75" customHeight="1">
      <c r="A73" s="132" t="s">
        <v>277</v>
      </c>
      <c r="B73" s="132"/>
      <c r="C73" s="132"/>
      <c r="D73" s="132"/>
      <c r="E73" s="132"/>
      <c r="F73" s="132"/>
      <c r="G73" s="132"/>
    </row>
    <row r="74" spans="1:7" ht="18.75">
      <c r="A74" s="142" t="s">
        <v>110</v>
      </c>
      <c r="B74" s="142"/>
      <c r="C74" s="142"/>
      <c r="D74" s="142" t="s">
        <v>118</v>
      </c>
      <c r="E74" s="142"/>
      <c r="F74" s="142" t="s">
        <v>119</v>
      </c>
      <c r="G74" s="142"/>
    </row>
    <row r="75" spans="1:7" s="19" customFormat="1" ht="73.5" customHeight="1">
      <c r="A75" s="143" t="s">
        <v>111</v>
      </c>
      <c r="B75" s="143"/>
      <c r="C75" s="143"/>
      <c r="D75" s="143" t="s">
        <v>120</v>
      </c>
      <c r="E75" s="143"/>
      <c r="F75" s="143" t="s">
        <v>121</v>
      </c>
      <c r="G75" s="143"/>
    </row>
    <row r="76" spans="1:7" ht="128.25" customHeight="1">
      <c r="A76" s="144" t="s">
        <v>112</v>
      </c>
      <c r="B76" s="144"/>
      <c r="C76" s="144"/>
      <c r="D76" s="143" t="s">
        <v>121</v>
      </c>
      <c r="E76" s="143"/>
      <c r="F76" s="143" t="s">
        <v>122</v>
      </c>
      <c r="G76" s="143"/>
    </row>
    <row r="77" spans="1:7" ht="28.5" customHeight="1">
      <c r="A77" s="144" t="s">
        <v>113</v>
      </c>
      <c r="B77" s="144"/>
      <c r="C77" s="144"/>
      <c r="D77" s="143" t="s">
        <v>121</v>
      </c>
      <c r="E77" s="143"/>
      <c r="F77" s="143" t="s">
        <v>123</v>
      </c>
      <c r="G77" s="143"/>
    </row>
    <row r="78" spans="1:7" ht="18.75">
      <c r="A78" s="132" t="s">
        <v>124</v>
      </c>
      <c r="B78" s="132"/>
      <c r="C78" s="132"/>
      <c r="D78" s="132"/>
      <c r="E78" s="132"/>
      <c r="F78" s="132"/>
      <c r="G78" s="132"/>
    </row>
    <row r="79" spans="1:7" ht="18.75">
      <c r="A79" s="142" t="s">
        <v>110</v>
      </c>
      <c r="B79" s="142"/>
      <c r="C79" s="142"/>
      <c r="D79" s="142" t="s">
        <v>118</v>
      </c>
      <c r="E79" s="142"/>
      <c r="F79" s="142" t="s">
        <v>119</v>
      </c>
      <c r="G79" s="142"/>
    </row>
    <row r="80" spans="1:7" ht="75" customHeight="1">
      <c r="A80" s="143" t="s">
        <v>111</v>
      </c>
      <c r="B80" s="143"/>
      <c r="C80" s="143"/>
      <c r="D80" s="143" t="s">
        <v>125</v>
      </c>
      <c r="E80" s="143"/>
      <c r="F80" s="143" t="s">
        <v>121</v>
      </c>
      <c r="G80" s="143"/>
    </row>
    <row r="81" spans="1:7" ht="57.75" customHeight="1">
      <c r="A81" s="144" t="s">
        <v>112</v>
      </c>
      <c r="B81" s="144"/>
      <c r="C81" s="144"/>
      <c r="D81" s="143" t="s">
        <v>121</v>
      </c>
      <c r="E81" s="143"/>
      <c r="F81" s="143" t="s">
        <v>126</v>
      </c>
      <c r="G81" s="143"/>
    </row>
    <row r="82" spans="1:7" ht="65.25" customHeight="1">
      <c r="A82" s="144" t="s">
        <v>113</v>
      </c>
      <c r="B82" s="144"/>
      <c r="C82" s="144"/>
      <c r="D82" s="143" t="s">
        <v>121</v>
      </c>
      <c r="E82" s="143"/>
      <c r="F82" s="143" t="s">
        <v>126</v>
      </c>
      <c r="G82" s="143"/>
    </row>
    <row r="83" spans="1:7" ht="18.75">
      <c r="A83" s="132" t="s">
        <v>127</v>
      </c>
      <c r="B83" s="132"/>
      <c r="C83" s="132"/>
      <c r="D83" s="132"/>
      <c r="E83" s="132"/>
      <c r="F83" s="132"/>
      <c r="G83" s="132"/>
    </row>
    <row r="84" spans="1:7" ht="18.75">
      <c r="A84" s="142" t="s">
        <v>61</v>
      </c>
      <c r="B84" s="142"/>
      <c r="C84" s="26" t="s">
        <v>132</v>
      </c>
      <c r="D84" s="26" t="s">
        <v>131</v>
      </c>
      <c r="E84" s="26" t="s">
        <v>130</v>
      </c>
      <c r="F84" s="26" t="s">
        <v>129</v>
      </c>
      <c r="G84" s="26" t="s">
        <v>128</v>
      </c>
    </row>
    <row r="85" spans="1:7" ht="140.1" customHeight="1">
      <c r="A85" s="143" t="s">
        <v>133</v>
      </c>
      <c r="B85" s="143"/>
      <c r="C85" s="27"/>
      <c r="D85" s="27"/>
      <c r="E85" s="27">
        <v>40</v>
      </c>
      <c r="F85" s="27">
        <v>3831</v>
      </c>
      <c r="G85" s="27">
        <f>F85+E85+D85+C85</f>
        <v>3871</v>
      </c>
    </row>
    <row r="86" spans="1:7" ht="99.95" customHeight="1">
      <c r="A86" s="143" t="s">
        <v>134</v>
      </c>
      <c r="B86" s="143"/>
      <c r="C86" s="29">
        <f>C85/G85</f>
        <v>0</v>
      </c>
      <c r="D86" s="29">
        <f>D85/G85</f>
        <v>0</v>
      </c>
      <c r="E86" s="29">
        <f>E85/G85</f>
        <v>1.0333247222939809E-2</v>
      </c>
      <c r="F86" s="29">
        <f>F85/G85</f>
        <v>0.98966675277706018</v>
      </c>
      <c r="G86" s="29">
        <f>C86+D86+E86+F86</f>
        <v>1</v>
      </c>
    </row>
    <row r="88" spans="1:7" ht="18.75">
      <c r="A88" s="142" t="s">
        <v>110</v>
      </c>
      <c r="B88" s="142"/>
      <c r="C88" s="142"/>
      <c r="D88" s="142" t="s">
        <v>118</v>
      </c>
      <c r="E88" s="142"/>
      <c r="F88" s="142" t="s">
        <v>119</v>
      </c>
      <c r="G88" s="142"/>
    </row>
    <row r="89" spans="1:7" ht="129" customHeight="1">
      <c r="A89" s="143" t="s">
        <v>111</v>
      </c>
      <c r="B89" s="143"/>
      <c r="C89" s="143"/>
      <c r="D89" s="143" t="s">
        <v>135</v>
      </c>
      <c r="E89" s="143"/>
      <c r="F89" s="143" t="s">
        <v>137</v>
      </c>
      <c r="G89" s="143"/>
    </row>
    <row r="90" spans="1:7" ht="97.5" customHeight="1">
      <c r="A90" s="144" t="s">
        <v>112</v>
      </c>
      <c r="B90" s="144"/>
      <c r="C90" s="144"/>
      <c r="D90" s="143" t="s">
        <v>136</v>
      </c>
      <c r="E90" s="143"/>
      <c r="F90" s="143" t="s">
        <v>138</v>
      </c>
      <c r="G90" s="143"/>
    </row>
    <row r="91" spans="1:7" ht="100.5" customHeight="1">
      <c r="A91" s="144" t="s">
        <v>113</v>
      </c>
      <c r="B91" s="144"/>
      <c r="C91" s="144"/>
      <c r="D91" s="143" t="s">
        <v>136</v>
      </c>
      <c r="E91" s="143"/>
      <c r="F91" s="143" t="s">
        <v>138</v>
      </c>
      <c r="G91" s="143"/>
    </row>
    <row r="93" spans="1:7" ht="32.25" customHeight="1">
      <c r="A93" s="142" t="s">
        <v>139</v>
      </c>
      <c r="B93" s="142"/>
      <c r="C93" s="142"/>
      <c r="D93" s="142"/>
      <c r="E93" s="142"/>
      <c r="F93" s="146" t="s">
        <v>140</v>
      </c>
      <c r="G93" s="146"/>
    </row>
    <row r="94" spans="1:7" ht="39.950000000000003" customHeight="1">
      <c r="A94" s="145" t="s">
        <v>141</v>
      </c>
      <c r="B94" s="145"/>
      <c r="C94" s="145"/>
      <c r="D94" s="145"/>
      <c r="E94" s="145"/>
      <c r="F94" s="143"/>
      <c r="G94" s="143"/>
    </row>
    <row r="95" spans="1:7" ht="39.950000000000003" customHeight="1">
      <c r="A95" s="145" t="s">
        <v>142</v>
      </c>
      <c r="B95" s="145"/>
      <c r="C95" s="145"/>
      <c r="D95" s="145"/>
      <c r="E95" s="145"/>
      <c r="F95" s="143"/>
      <c r="G95" s="143"/>
    </row>
    <row r="96" spans="1:7" ht="39.950000000000003" customHeight="1">
      <c r="A96" s="145" t="s">
        <v>143</v>
      </c>
      <c r="B96" s="145"/>
      <c r="C96" s="145"/>
      <c r="D96" s="145"/>
      <c r="E96" s="145"/>
      <c r="F96" s="143"/>
      <c r="G96" s="143"/>
    </row>
    <row r="97" spans="1:7" ht="18.75">
      <c r="A97" s="30"/>
      <c r="B97" s="30"/>
      <c r="C97" s="30"/>
      <c r="D97" s="30"/>
      <c r="E97" s="30"/>
      <c r="F97" s="31"/>
      <c r="G97" s="31"/>
    </row>
    <row r="98" spans="1:7" ht="18.75">
      <c r="A98" s="149" t="s">
        <v>274</v>
      </c>
      <c r="B98" s="149"/>
      <c r="C98" s="149"/>
      <c r="D98" s="149"/>
      <c r="E98" s="149"/>
      <c r="F98" s="149"/>
      <c r="G98" s="149"/>
    </row>
    <row r="99" spans="1:7" ht="120" customHeight="1">
      <c r="A99" s="147" t="s">
        <v>144</v>
      </c>
      <c r="B99" s="147"/>
      <c r="C99" s="147" t="s">
        <v>145</v>
      </c>
      <c r="D99" s="147"/>
      <c r="E99" s="147" t="s">
        <v>146</v>
      </c>
      <c r="F99" s="147"/>
      <c r="G99" s="147"/>
    </row>
    <row r="100" spans="1:7" ht="60.75" customHeight="1">
      <c r="A100" s="143" t="s">
        <v>111</v>
      </c>
      <c r="B100" s="143"/>
      <c r="C100" s="143">
        <v>4</v>
      </c>
      <c r="D100" s="143"/>
      <c r="E100" s="143" t="s">
        <v>147</v>
      </c>
      <c r="F100" s="143"/>
      <c r="G100" s="143"/>
    </row>
    <row r="101" spans="1:7" ht="31.5" customHeight="1">
      <c r="A101" s="143" t="s">
        <v>112</v>
      </c>
      <c r="B101" s="143"/>
      <c r="C101" s="143">
        <v>1</v>
      </c>
      <c r="D101" s="143"/>
      <c r="E101" s="143" t="s">
        <v>148</v>
      </c>
      <c r="F101" s="143"/>
      <c r="G101" s="143"/>
    </row>
    <row r="102" spans="1:7" ht="69" customHeight="1">
      <c r="A102" s="143" t="s">
        <v>113</v>
      </c>
      <c r="B102" s="143"/>
      <c r="C102" s="143">
        <v>2</v>
      </c>
      <c r="D102" s="143"/>
      <c r="E102" s="143" t="s">
        <v>149</v>
      </c>
      <c r="F102" s="143"/>
      <c r="G102" s="143"/>
    </row>
    <row r="103" spans="1:7" ht="18.75">
      <c r="A103" s="30"/>
      <c r="B103" s="30"/>
      <c r="C103" s="30"/>
      <c r="D103" s="30"/>
      <c r="E103" s="30"/>
      <c r="F103" s="31"/>
      <c r="G103" s="31"/>
    </row>
    <row r="104" spans="1:7" ht="48" customHeight="1">
      <c r="A104" s="148" t="s">
        <v>204</v>
      </c>
      <c r="B104" s="147"/>
      <c r="C104" s="32" t="s">
        <v>205</v>
      </c>
      <c r="D104" s="32" t="s">
        <v>206</v>
      </c>
      <c r="E104" s="148" t="s">
        <v>207</v>
      </c>
      <c r="F104" s="148"/>
      <c r="G104" s="148"/>
    </row>
    <row r="105" spans="1:7" ht="60" customHeight="1">
      <c r="A105" s="143" t="s">
        <v>111</v>
      </c>
      <c r="B105" s="143"/>
      <c r="C105" s="28">
        <v>4</v>
      </c>
      <c r="D105" s="28">
        <v>4</v>
      </c>
      <c r="E105" s="143" t="s">
        <v>147</v>
      </c>
      <c r="F105" s="143"/>
      <c r="G105" s="143"/>
    </row>
    <row r="106" spans="1:7" ht="39.950000000000003" customHeight="1">
      <c r="A106" s="143" t="s">
        <v>112</v>
      </c>
      <c r="B106" s="143"/>
      <c r="C106" s="28">
        <v>1</v>
      </c>
      <c r="D106" s="28">
        <v>1</v>
      </c>
      <c r="E106" s="143" t="s">
        <v>208</v>
      </c>
      <c r="F106" s="143"/>
      <c r="G106" s="143"/>
    </row>
    <row r="107" spans="1:7" ht="60.75" customHeight="1">
      <c r="A107" s="143" t="s">
        <v>113</v>
      </c>
      <c r="B107" s="143"/>
      <c r="C107" s="28">
        <v>3</v>
      </c>
      <c r="D107" s="28">
        <v>1</v>
      </c>
      <c r="E107" s="143" t="s">
        <v>209</v>
      </c>
      <c r="F107" s="143"/>
      <c r="G107" s="143"/>
    </row>
    <row r="108" spans="1:7" ht="18.75">
      <c r="A108" s="31"/>
      <c r="B108" s="31"/>
      <c r="C108" s="31"/>
      <c r="D108" s="31"/>
      <c r="E108" s="31"/>
      <c r="F108" s="31"/>
      <c r="G108" s="31"/>
    </row>
    <row r="109" spans="1:7" ht="79.5" customHeight="1">
      <c r="A109" s="148" t="s">
        <v>210</v>
      </c>
      <c r="B109" s="147"/>
      <c r="C109" s="146" t="s">
        <v>212</v>
      </c>
      <c r="D109" s="143"/>
      <c r="E109" s="143"/>
      <c r="F109" s="146" t="s">
        <v>211</v>
      </c>
      <c r="G109" s="146"/>
    </row>
    <row r="110" spans="1:7" ht="107.25" customHeight="1">
      <c r="A110" s="143" t="s">
        <v>111</v>
      </c>
      <c r="B110" s="143"/>
      <c r="C110" s="143" t="s">
        <v>213</v>
      </c>
      <c r="D110" s="143"/>
      <c r="E110" s="143"/>
      <c r="F110" s="143" t="s">
        <v>121</v>
      </c>
      <c r="G110" s="143"/>
    </row>
    <row r="111" spans="1:7" ht="80.099999999999994" customHeight="1">
      <c r="A111" s="143" t="s">
        <v>112</v>
      </c>
      <c r="B111" s="143"/>
      <c r="C111" s="143" t="s">
        <v>214</v>
      </c>
      <c r="D111" s="143"/>
      <c r="E111" s="143"/>
      <c r="F111" s="143" t="s">
        <v>121</v>
      </c>
      <c r="G111" s="143"/>
    </row>
    <row r="112" spans="1:7" ht="80.099999999999994" customHeight="1">
      <c r="A112" s="143" t="s">
        <v>113</v>
      </c>
      <c r="B112" s="143"/>
      <c r="C112" s="143" t="s">
        <v>214</v>
      </c>
      <c r="D112" s="143"/>
      <c r="E112" s="143"/>
      <c r="F112" s="143" t="s">
        <v>121</v>
      </c>
      <c r="G112" s="143"/>
    </row>
    <row r="113" spans="1:7" ht="18.75">
      <c r="A113" s="31"/>
      <c r="B113" s="31"/>
      <c r="C113" s="31"/>
      <c r="D113" s="31"/>
      <c r="E113" s="31"/>
      <c r="F113" s="31"/>
      <c r="G113" s="31"/>
    </row>
    <row r="114" spans="1:7" s="33" customFormat="1" ht="39.950000000000003" customHeight="1">
      <c r="A114" s="149" t="s">
        <v>270</v>
      </c>
      <c r="B114" s="149"/>
      <c r="C114" s="149"/>
      <c r="D114" s="149"/>
      <c r="E114" s="149"/>
      <c r="F114" s="149"/>
      <c r="G114" s="149"/>
    </row>
    <row r="115" spans="1:7" ht="18.75">
      <c r="A115" s="151" t="s">
        <v>215</v>
      </c>
      <c r="B115" s="151"/>
      <c r="C115" s="151"/>
      <c r="D115" s="151"/>
      <c r="E115" s="151"/>
      <c r="F115" s="151"/>
      <c r="G115" s="151"/>
    </row>
    <row r="116" spans="1:7" ht="18.75">
      <c r="A116" s="150" t="s">
        <v>216</v>
      </c>
      <c r="B116" s="150"/>
      <c r="C116" s="150"/>
      <c r="D116" s="150"/>
      <c r="E116" s="150"/>
      <c r="F116" s="150"/>
      <c r="G116" s="150"/>
    </row>
    <row r="117" spans="1:7" ht="18.75">
      <c r="A117" s="150" t="s">
        <v>217</v>
      </c>
      <c r="B117" s="150"/>
      <c r="C117" s="150"/>
      <c r="D117" s="150"/>
      <c r="E117" s="150"/>
      <c r="F117" s="150"/>
      <c r="G117" s="150"/>
    </row>
    <row r="118" spans="1:7" ht="18.75">
      <c r="A118" s="152" t="s">
        <v>218</v>
      </c>
      <c r="B118" s="152"/>
      <c r="C118" s="152"/>
      <c r="D118" s="152"/>
      <c r="E118" s="152"/>
      <c r="F118" s="152"/>
      <c r="G118" s="152"/>
    </row>
    <row r="119" spans="1:7" ht="18.75" customHeight="1">
      <c r="A119" s="151" t="s">
        <v>219</v>
      </c>
      <c r="B119" s="151"/>
      <c r="C119" s="151"/>
      <c r="D119" s="151"/>
      <c r="E119" s="151"/>
      <c r="F119" s="151"/>
      <c r="G119" s="151"/>
    </row>
    <row r="120" spans="1:7" ht="18.75">
      <c r="A120" s="150" t="s">
        <v>220</v>
      </c>
      <c r="B120" s="150"/>
      <c r="C120" s="150"/>
      <c r="D120" s="150"/>
      <c r="E120" s="150"/>
      <c r="F120" s="150"/>
      <c r="G120" s="150"/>
    </row>
    <row r="121" spans="1:7" ht="18.75">
      <c r="A121" s="150" t="s">
        <v>221</v>
      </c>
      <c r="B121" s="150"/>
      <c r="C121" s="150"/>
      <c r="D121" s="150"/>
      <c r="E121" s="150"/>
      <c r="F121" s="150"/>
      <c r="G121" s="150"/>
    </row>
    <row r="122" spans="1:7" ht="18.75" customHeight="1">
      <c r="A122" s="152" t="s">
        <v>222</v>
      </c>
      <c r="B122" s="152"/>
      <c r="C122" s="152"/>
      <c r="D122" s="152"/>
      <c r="E122" s="152"/>
      <c r="F122" s="152"/>
      <c r="G122" s="152"/>
    </row>
    <row r="123" spans="1:7" ht="18.75">
      <c r="A123" s="154" t="s">
        <v>278</v>
      </c>
      <c r="B123" s="155"/>
      <c r="C123" s="155"/>
      <c r="D123" s="155"/>
      <c r="E123" s="155"/>
      <c r="F123" s="155"/>
      <c r="G123" s="155"/>
    </row>
    <row r="124" spans="1:7" ht="18.75">
      <c r="A124" s="152" t="s">
        <v>223</v>
      </c>
      <c r="B124" s="152"/>
      <c r="C124" s="152"/>
      <c r="D124" s="152"/>
      <c r="E124" s="152"/>
      <c r="F124" s="152"/>
      <c r="G124" s="152"/>
    </row>
    <row r="125" spans="1:7" ht="18.75">
      <c r="A125" s="152" t="s">
        <v>224</v>
      </c>
      <c r="B125" s="152"/>
      <c r="C125" s="152"/>
      <c r="D125" s="152"/>
      <c r="E125" s="152"/>
      <c r="F125" s="152"/>
      <c r="G125" s="152"/>
    </row>
    <row r="126" spans="1:7" ht="18.75" customHeight="1">
      <c r="A126" s="150" t="s">
        <v>225</v>
      </c>
      <c r="B126" s="150"/>
      <c r="C126" s="150"/>
      <c r="D126" s="150"/>
      <c r="E126" s="150"/>
      <c r="F126" s="150"/>
      <c r="G126" s="150"/>
    </row>
    <row r="127" spans="1:7" ht="18.75">
      <c r="A127" s="152" t="s">
        <v>226</v>
      </c>
      <c r="B127" s="152"/>
      <c r="C127" s="152"/>
      <c r="D127" s="152"/>
      <c r="E127" s="152"/>
      <c r="F127" s="152"/>
      <c r="G127" s="152"/>
    </row>
    <row r="128" spans="1:7" ht="18.75" customHeight="1">
      <c r="A128" s="152" t="s">
        <v>227</v>
      </c>
      <c r="B128" s="152"/>
      <c r="C128" s="152"/>
      <c r="D128" s="152"/>
      <c r="E128" s="152"/>
      <c r="F128" s="152"/>
      <c r="G128" s="152"/>
    </row>
    <row r="129" spans="1:7" ht="18.75" customHeight="1">
      <c r="A129" s="34"/>
      <c r="B129" s="34"/>
      <c r="C129" s="34"/>
      <c r="D129" s="34"/>
      <c r="E129" s="34"/>
      <c r="F129" s="34"/>
      <c r="G129" s="34"/>
    </row>
    <row r="130" spans="1:7" ht="80.099999999999994" customHeight="1">
      <c r="A130" s="149" t="s">
        <v>271</v>
      </c>
      <c r="B130" s="149"/>
      <c r="C130" s="149"/>
      <c r="D130" s="149"/>
      <c r="E130" s="149"/>
      <c r="F130" s="149"/>
      <c r="G130" s="149"/>
    </row>
    <row r="131" spans="1:7" ht="18.75" customHeight="1">
      <c r="A131" s="150" t="s">
        <v>228</v>
      </c>
      <c r="B131" s="150"/>
      <c r="C131" s="150"/>
      <c r="D131" s="150"/>
      <c r="E131" s="150"/>
      <c r="F131" s="150"/>
      <c r="G131" s="150"/>
    </row>
    <row r="132" spans="1:7" ht="18.75" customHeight="1">
      <c r="A132" s="150" t="s">
        <v>229</v>
      </c>
      <c r="B132" s="150"/>
      <c r="C132" s="150"/>
      <c r="D132" s="150"/>
      <c r="E132" s="150"/>
      <c r="F132" s="150"/>
      <c r="G132" s="150"/>
    </row>
    <row r="133" spans="1:7" ht="18.75" customHeight="1">
      <c r="A133" s="152" t="s">
        <v>230</v>
      </c>
      <c r="B133" s="152"/>
      <c r="C133" s="152"/>
      <c r="D133" s="152"/>
      <c r="E133" s="152"/>
      <c r="F133" s="152"/>
      <c r="G133" s="152"/>
    </row>
    <row r="134" spans="1:7" ht="18.75" customHeight="1">
      <c r="A134" s="150" t="s">
        <v>231</v>
      </c>
      <c r="B134" s="150"/>
      <c r="C134" s="150"/>
      <c r="D134" s="150"/>
      <c r="E134" s="150"/>
      <c r="F134" s="150"/>
      <c r="G134" s="150"/>
    </row>
    <row r="135" spans="1:7" ht="18.75" customHeight="1">
      <c r="A135" s="152" t="s">
        <v>232</v>
      </c>
      <c r="B135" s="152"/>
      <c r="C135" s="152"/>
      <c r="D135" s="152"/>
      <c r="E135" s="152"/>
      <c r="F135" s="152"/>
      <c r="G135" s="152"/>
    </row>
    <row r="137" spans="1:7" ht="30.75" customHeight="1">
      <c r="A137" s="51" t="s">
        <v>17</v>
      </c>
      <c r="B137" s="51"/>
      <c r="C137" s="51"/>
      <c r="D137" s="51"/>
      <c r="E137" s="51"/>
      <c r="F137" s="51"/>
      <c r="G137" s="51"/>
    </row>
    <row r="139" spans="1:7" ht="15" customHeight="1">
      <c r="A139" s="63" t="s">
        <v>18</v>
      </c>
      <c r="B139" s="63"/>
      <c r="C139" s="63"/>
      <c r="D139" s="63"/>
      <c r="E139" s="63"/>
      <c r="F139" s="63"/>
      <c r="G139" s="63"/>
    </row>
    <row r="140" spans="1:7" ht="30" customHeight="1">
      <c r="A140" s="64" t="s">
        <v>77</v>
      </c>
      <c r="B140" s="64"/>
      <c r="C140" s="64"/>
      <c r="D140" s="64"/>
      <c r="E140" s="64"/>
      <c r="F140" s="64"/>
      <c r="G140" s="64"/>
    </row>
    <row r="141" spans="1:7" ht="15" customHeight="1">
      <c r="A141" s="79" t="s">
        <v>279</v>
      </c>
      <c r="B141" s="79"/>
      <c r="C141" s="79"/>
      <c r="D141" s="79"/>
      <c r="E141" s="79"/>
      <c r="F141" s="79"/>
      <c r="G141" s="79"/>
    </row>
    <row r="142" spans="1:7">
      <c r="B142" s="17"/>
    </row>
    <row r="143" spans="1:7" s="18" customFormat="1" ht="110.25" customHeight="1">
      <c r="A143" s="3" t="s">
        <v>19</v>
      </c>
      <c r="B143" s="41" t="s">
        <v>20</v>
      </c>
      <c r="C143" s="41"/>
      <c r="D143" s="41"/>
      <c r="E143" s="3" t="s">
        <v>21</v>
      </c>
      <c r="F143" s="41" t="s">
        <v>22</v>
      </c>
      <c r="G143" s="41"/>
    </row>
    <row r="144" spans="1:7" ht="63" customHeight="1">
      <c r="A144" s="9">
        <v>1</v>
      </c>
      <c r="B144" s="55" t="s">
        <v>267</v>
      </c>
      <c r="C144" s="55"/>
      <c r="D144" s="55"/>
      <c r="E144" s="9">
        <v>27</v>
      </c>
      <c r="F144" s="65" t="s">
        <v>268</v>
      </c>
      <c r="G144" s="66"/>
    </row>
    <row r="145" spans="1:7">
      <c r="A145" s="9">
        <v>2</v>
      </c>
      <c r="B145" s="55"/>
      <c r="C145" s="55"/>
      <c r="D145" s="55"/>
      <c r="E145" s="9"/>
      <c r="F145" s="55"/>
      <c r="G145" s="55"/>
    </row>
    <row r="146" spans="1:7">
      <c r="A146" s="35"/>
      <c r="B146" s="35"/>
      <c r="C146" s="35"/>
      <c r="D146" s="35"/>
      <c r="E146" s="35"/>
      <c r="F146" s="35"/>
      <c r="G146" s="35"/>
    </row>
    <row r="147" spans="1:7">
      <c r="A147" s="153" t="s">
        <v>76</v>
      </c>
      <c r="B147" s="153"/>
      <c r="C147" s="153"/>
      <c r="D147" s="153"/>
      <c r="E147" s="153"/>
      <c r="F147" s="153"/>
      <c r="G147" s="153"/>
    </row>
    <row r="149" spans="1:7" ht="15" customHeight="1">
      <c r="A149" s="68" t="s">
        <v>23</v>
      </c>
      <c r="B149" s="68"/>
      <c r="C149" s="68"/>
      <c r="D149" s="68"/>
      <c r="E149" s="68"/>
      <c r="F149" s="68"/>
      <c r="G149" s="68"/>
    </row>
    <row r="150" spans="1:7">
      <c r="A150" s="64" t="s">
        <v>78</v>
      </c>
      <c r="B150" s="64"/>
      <c r="C150" s="64"/>
      <c r="D150" s="64"/>
      <c r="E150" s="64"/>
      <c r="F150" s="64"/>
      <c r="G150" s="64"/>
    </row>
    <row r="151" spans="1:7">
      <c r="A151" s="23">
        <f>F151+D152</f>
        <v>494</v>
      </c>
      <c r="B151" s="64" t="s">
        <v>79</v>
      </c>
      <c r="C151" s="64"/>
      <c r="D151" s="64"/>
      <c r="E151" s="64"/>
      <c r="F151" s="23">
        <v>21</v>
      </c>
      <c r="G151" s="21" t="s">
        <v>80</v>
      </c>
    </row>
    <row r="152" spans="1:7">
      <c r="A152" s="64" t="s">
        <v>81</v>
      </c>
      <c r="B152" s="64"/>
      <c r="C152" s="64"/>
      <c r="D152" s="23">
        <v>473</v>
      </c>
      <c r="E152" s="20" t="s">
        <v>82</v>
      </c>
      <c r="F152" s="20"/>
      <c r="G152" s="20"/>
    </row>
    <row r="153" spans="1:7">
      <c r="A153" s="49" t="s">
        <v>83</v>
      </c>
      <c r="B153" s="49"/>
      <c r="C153" s="49"/>
      <c r="D153" s="49"/>
      <c r="E153" s="49"/>
      <c r="F153" s="49"/>
      <c r="G153" s="49"/>
    </row>
    <row r="154" spans="1:7" ht="15" customHeight="1">
      <c r="A154" s="64" t="s">
        <v>84</v>
      </c>
      <c r="B154" s="64"/>
      <c r="C154" s="64"/>
      <c r="D154" s="22">
        <v>12.8</v>
      </c>
      <c r="E154" s="64" t="s">
        <v>85</v>
      </c>
      <c r="F154" s="64"/>
      <c r="G154" s="64"/>
    </row>
    <row r="155" spans="1:7" ht="28.5" customHeight="1">
      <c r="A155" s="49" t="s">
        <v>86</v>
      </c>
      <c r="B155" s="49"/>
      <c r="C155" s="49"/>
      <c r="D155" s="49"/>
      <c r="E155" s="49"/>
      <c r="F155" s="49"/>
      <c r="G155" s="49"/>
    </row>
    <row r="157" spans="1:7">
      <c r="A157" s="67" t="s">
        <v>24</v>
      </c>
      <c r="B157" s="67"/>
      <c r="C157" s="67"/>
      <c r="D157" s="67"/>
      <c r="E157" s="67"/>
      <c r="F157" s="67"/>
      <c r="G157" s="67"/>
    </row>
    <row r="159" spans="1:7" s="18" customFormat="1" ht="114.75" customHeight="1">
      <c r="A159" s="4" t="s">
        <v>19</v>
      </c>
      <c r="B159" s="41" t="s">
        <v>25</v>
      </c>
      <c r="C159" s="41"/>
      <c r="D159" s="41"/>
      <c r="E159" s="3" t="s">
        <v>26</v>
      </c>
      <c r="F159" s="3" t="s">
        <v>27</v>
      </c>
      <c r="G159" s="3" t="s">
        <v>28</v>
      </c>
    </row>
    <row r="160" spans="1:7">
      <c r="A160" s="55" t="s">
        <v>41</v>
      </c>
      <c r="B160" s="56"/>
      <c r="C160" s="56"/>
      <c r="D160" s="56"/>
      <c r="E160" s="55"/>
      <c r="F160" s="55"/>
      <c r="G160" s="55"/>
    </row>
    <row r="161" spans="1:7" ht="30" customHeight="1">
      <c r="A161" s="44">
        <v>1</v>
      </c>
      <c r="B161" s="57" t="s">
        <v>29</v>
      </c>
      <c r="C161" s="58"/>
      <c r="D161" s="59"/>
      <c r="E161" s="69" t="s">
        <v>87</v>
      </c>
      <c r="F161" s="70"/>
      <c r="G161" s="71"/>
    </row>
    <row r="162" spans="1:7" s="6" customFormat="1" ht="36" customHeight="1">
      <c r="A162" s="44"/>
      <c r="B162" s="80" t="s">
        <v>30</v>
      </c>
      <c r="C162" s="81"/>
      <c r="D162" s="82"/>
      <c r="E162" s="72"/>
      <c r="F162" s="73"/>
      <c r="G162" s="74"/>
    </row>
    <row r="163" spans="1:7" ht="63.95" customHeight="1">
      <c r="A163" s="44">
        <v>2</v>
      </c>
      <c r="B163" s="57" t="s">
        <v>31</v>
      </c>
      <c r="C163" s="58"/>
      <c r="D163" s="59"/>
      <c r="E163" s="69" t="s">
        <v>87</v>
      </c>
      <c r="F163" s="70"/>
      <c r="G163" s="71"/>
    </row>
    <row r="164" spans="1:7" ht="108" customHeight="1">
      <c r="A164" s="44"/>
      <c r="B164" s="60" t="s">
        <v>32</v>
      </c>
      <c r="C164" s="77"/>
      <c r="D164" s="78"/>
      <c r="E164" s="72"/>
      <c r="F164" s="73"/>
      <c r="G164" s="74"/>
    </row>
    <row r="165" spans="1:7" s="19" customFormat="1" ht="45" customHeight="1">
      <c r="A165" s="75">
        <v>3</v>
      </c>
      <c r="B165" s="57" t="s">
        <v>33</v>
      </c>
      <c r="C165" s="58"/>
      <c r="D165" s="59"/>
      <c r="E165" s="69" t="s">
        <v>87</v>
      </c>
      <c r="F165" s="70"/>
      <c r="G165" s="71"/>
    </row>
    <row r="166" spans="1:7" ht="71.25" customHeight="1">
      <c r="A166" s="76"/>
      <c r="B166" s="60" t="s">
        <v>34</v>
      </c>
      <c r="C166" s="61"/>
      <c r="D166" s="62"/>
      <c r="E166" s="72"/>
      <c r="F166" s="73"/>
      <c r="G166" s="74"/>
    </row>
    <row r="167" spans="1:7" ht="30" customHeight="1">
      <c r="A167" s="75">
        <v>4</v>
      </c>
      <c r="B167" s="57" t="s">
        <v>35</v>
      </c>
      <c r="C167" s="58"/>
      <c r="D167" s="59"/>
      <c r="E167" s="69" t="s">
        <v>87</v>
      </c>
      <c r="F167" s="70"/>
      <c r="G167" s="71"/>
    </row>
    <row r="168" spans="1:7" ht="81.75" customHeight="1">
      <c r="A168" s="76"/>
      <c r="B168" s="60" t="s">
        <v>36</v>
      </c>
      <c r="C168" s="61"/>
      <c r="D168" s="62"/>
      <c r="E168" s="72"/>
      <c r="F168" s="73"/>
      <c r="G168" s="74"/>
    </row>
    <row r="169" spans="1:7">
      <c r="A169" s="7">
        <v>5</v>
      </c>
      <c r="B169" s="75" t="s">
        <v>37</v>
      </c>
      <c r="C169" s="93"/>
      <c r="D169" s="94"/>
      <c r="E169" s="10">
        <f>E170</f>
        <v>40324.050000000003</v>
      </c>
      <c r="F169" s="69" t="s">
        <v>89</v>
      </c>
      <c r="G169" s="71"/>
    </row>
    <row r="170" spans="1:7">
      <c r="A170" s="56">
        <v>6</v>
      </c>
      <c r="B170" s="57" t="s">
        <v>88</v>
      </c>
      <c r="C170" s="58"/>
      <c r="D170" s="59"/>
      <c r="E170" s="10">
        <f>0.01*4407*915</f>
        <v>40324.050000000003</v>
      </c>
      <c r="F170" s="91"/>
      <c r="G170" s="92"/>
    </row>
    <row r="171" spans="1:7" ht="60" customHeight="1">
      <c r="A171" s="83"/>
      <c r="B171" s="60" t="s">
        <v>257</v>
      </c>
      <c r="C171" s="61"/>
      <c r="D171" s="62"/>
      <c r="E171" s="37" t="s">
        <v>254</v>
      </c>
      <c r="F171" s="72"/>
      <c r="G171" s="74"/>
    </row>
    <row r="172" spans="1:7">
      <c r="A172" s="7">
        <v>7</v>
      </c>
      <c r="B172" s="75" t="s">
        <v>38</v>
      </c>
      <c r="C172" s="93"/>
      <c r="D172" s="94"/>
      <c r="E172" s="10">
        <f>SUM(E161:E169)</f>
        <v>40324.050000000003</v>
      </c>
      <c r="F172" s="10">
        <f>SUM(F161:F169)</f>
        <v>0</v>
      </c>
      <c r="G172" s="10">
        <f>SUM(G161:G169)</f>
        <v>0</v>
      </c>
    </row>
    <row r="173" spans="1:7" ht="45" customHeight="1">
      <c r="A173" s="7">
        <v>8</v>
      </c>
      <c r="B173" s="57" t="s">
        <v>39</v>
      </c>
      <c r="C173" s="58"/>
      <c r="D173" s="59"/>
      <c r="E173" s="44">
        <v>162</v>
      </c>
      <c r="F173" s="43"/>
      <c r="G173" s="45"/>
    </row>
    <row r="174" spans="1:7">
      <c r="A174" s="7">
        <v>9</v>
      </c>
      <c r="B174" s="55" t="s">
        <v>40</v>
      </c>
      <c r="C174" s="55"/>
      <c r="D174" s="55"/>
      <c r="E174" s="10">
        <f>E172*E173</f>
        <v>6532496.1000000006</v>
      </c>
      <c r="F174" s="8"/>
      <c r="G174" s="10">
        <f>G172*E173</f>
        <v>0</v>
      </c>
    </row>
    <row r="175" spans="1:7">
      <c r="A175" s="7">
        <v>5</v>
      </c>
      <c r="B175" s="75" t="s">
        <v>37</v>
      </c>
      <c r="C175" s="93"/>
      <c r="D175" s="94"/>
      <c r="E175" s="10">
        <f>E176</f>
        <v>7845.2400000000007</v>
      </c>
      <c r="F175" s="69" t="s">
        <v>89</v>
      </c>
      <c r="G175" s="71"/>
    </row>
    <row r="176" spans="1:7">
      <c r="A176" s="56">
        <v>6</v>
      </c>
      <c r="B176" s="57" t="s">
        <v>88</v>
      </c>
      <c r="C176" s="58"/>
      <c r="D176" s="59"/>
      <c r="E176" s="10">
        <f>0.01*4173*188</f>
        <v>7845.2400000000007</v>
      </c>
      <c r="F176" s="91"/>
      <c r="G176" s="92"/>
    </row>
    <row r="177" spans="1:7" ht="22.5">
      <c r="A177" s="83"/>
      <c r="B177" s="60" t="s">
        <v>256</v>
      </c>
      <c r="C177" s="61"/>
      <c r="D177" s="62"/>
      <c r="E177" s="37" t="s">
        <v>255</v>
      </c>
      <c r="F177" s="72"/>
      <c r="G177" s="74"/>
    </row>
    <row r="178" spans="1:7" ht="54.75" customHeight="1">
      <c r="A178" s="7">
        <v>8</v>
      </c>
      <c r="B178" s="57" t="s">
        <v>39</v>
      </c>
      <c r="C178" s="58"/>
      <c r="D178" s="59"/>
      <c r="E178" s="44">
        <v>332</v>
      </c>
      <c r="F178" s="43"/>
      <c r="G178" s="45"/>
    </row>
    <row r="179" spans="1:7">
      <c r="A179" s="7">
        <v>9</v>
      </c>
      <c r="B179" s="55" t="s">
        <v>40</v>
      </c>
      <c r="C179" s="55"/>
      <c r="D179" s="55"/>
      <c r="E179" s="10">
        <f>E175*E178</f>
        <v>2604619.6800000002</v>
      </c>
      <c r="F179" s="8"/>
      <c r="G179" s="10">
        <f>G177*E178</f>
        <v>0</v>
      </c>
    </row>
    <row r="180" spans="1:7">
      <c r="A180" s="7">
        <v>9</v>
      </c>
      <c r="B180" s="55" t="s">
        <v>40</v>
      </c>
      <c r="C180" s="55"/>
      <c r="D180" s="55"/>
      <c r="E180" s="10">
        <f>E174+E179</f>
        <v>9137115.7800000012</v>
      </c>
      <c r="F180" s="8"/>
      <c r="G180" s="10">
        <f>G178*E179</f>
        <v>0</v>
      </c>
    </row>
    <row r="181" spans="1:7" ht="30" customHeight="1">
      <c r="A181" s="46" t="s">
        <v>42</v>
      </c>
      <c r="B181" s="47"/>
      <c r="C181" s="47"/>
      <c r="D181" s="47"/>
      <c r="E181" s="47"/>
      <c r="F181" s="47"/>
      <c r="G181" s="48"/>
    </row>
    <row r="182" spans="1:7" ht="30" customHeight="1">
      <c r="A182" s="56">
        <v>9</v>
      </c>
      <c r="B182" s="46" t="s">
        <v>43</v>
      </c>
      <c r="C182" s="47"/>
      <c r="D182" s="48"/>
      <c r="E182" s="89">
        <f>1*4173/21/8</f>
        <v>24.839285714285715</v>
      </c>
      <c r="F182" s="107" t="s">
        <v>89</v>
      </c>
      <c r="G182" s="108"/>
    </row>
    <row r="183" spans="1:7" ht="68.25" customHeight="1">
      <c r="A183" s="83"/>
      <c r="B183" s="84" t="s">
        <v>44</v>
      </c>
      <c r="C183" s="85"/>
      <c r="D183" s="86"/>
      <c r="E183" s="90"/>
      <c r="F183" s="109"/>
      <c r="G183" s="110"/>
    </row>
    <row r="184" spans="1:7" ht="30" customHeight="1">
      <c r="A184" s="56">
        <v>10</v>
      </c>
      <c r="B184" s="46" t="s">
        <v>45</v>
      </c>
      <c r="C184" s="47"/>
      <c r="D184" s="48"/>
      <c r="E184" s="89">
        <f>5*4173/21/8</f>
        <v>124.19642857142857</v>
      </c>
      <c r="F184" s="109"/>
      <c r="G184" s="110"/>
    </row>
    <row r="185" spans="1:7" ht="84" customHeight="1">
      <c r="A185" s="83"/>
      <c r="B185" s="84" t="s">
        <v>48</v>
      </c>
      <c r="C185" s="85"/>
      <c r="D185" s="86"/>
      <c r="E185" s="90"/>
      <c r="F185" s="109"/>
      <c r="G185" s="110"/>
    </row>
    <row r="186" spans="1:7" ht="15" customHeight="1">
      <c r="A186" s="56">
        <v>11</v>
      </c>
      <c r="B186" s="46" t="s">
        <v>46</v>
      </c>
      <c r="C186" s="47"/>
      <c r="D186" s="48"/>
      <c r="E186" s="89">
        <f>5*4173/21/8</f>
        <v>124.19642857142857</v>
      </c>
      <c r="F186" s="109"/>
      <c r="G186" s="110"/>
    </row>
    <row r="187" spans="1:7" ht="168" customHeight="1">
      <c r="A187" s="83"/>
      <c r="B187" s="84" t="s">
        <v>49</v>
      </c>
      <c r="C187" s="85"/>
      <c r="D187" s="86"/>
      <c r="E187" s="90"/>
      <c r="F187" s="111"/>
      <c r="G187" s="112"/>
    </row>
    <row r="188" spans="1:7" s="19" customFormat="1" ht="30" customHeight="1">
      <c r="A188" s="87">
        <v>12</v>
      </c>
      <c r="B188" s="46" t="s">
        <v>47</v>
      </c>
      <c r="C188" s="47"/>
      <c r="D188" s="48"/>
      <c r="E188" s="113" t="s">
        <v>89</v>
      </c>
      <c r="F188" s="114"/>
      <c r="G188" s="115"/>
    </row>
    <row r="189" spans="1:7" ht="60" customHeight="1">
      <c r="A189" s="88"/>
      <c r="B189" s="84" t="s">
        <v>50</v>
      </c>
      <c r="C189" s="85"/>
      <c r="D189" s="86"/>
      <c r="E189" s="116"/>
      <c r="F189" s="117"/>
      <c r="G189" s="118"/>
    </row>
    <row r="190" spans="1:7">
      <c r="A190" s="9">
        <v>13</v>
      </c>
      <c r="B190" s="44" t="s">
        <v>37</v>
      </c>
      <c r="C190" s="43"/>
      <c r="D190" s="45"/>
      <c r="E190" s="104" t="s">
        <v>89</v>
      </c>
      <c r="F190" s="105"/>
      <c r="G190" s="106"/>
    </row>
    <row r="191" spans="1:7">
      <c r="A191" s="9">
        <v>14</v>
      </c>
      <c r="B191" s="44" t="s">
        <v>38</v>
      </c>
      <c r="C191" s="43"/>
      <c r="D191" s="45"/>
      <c r="E191" s="12">
        <f>SUM(E182:E190)</f>
        <v>273.23214285714283</v>
      </c>
      <c r="F191" s="12">
        <f>SUM(F182:F190)</f>
        <v>0</v>
      </c>
      <c r="G191" s="12">
        <f>SUM(G182:G190)</f>
        <v>0</v>
      </c>
    </row>
    <row r="192" spans="1:7" s="19" customFormat="1" ht="45" customHeight="1">
      <c r="A192" s="15">
        <v>15</v>
      </c>
      <c r="B192" s="46" t="s">
        <v>39</v>
      </c>
      <c r="C192" s="47"/>
      <c r="D192" s="48"/>
      <c r="E192" s="46">
        <f>E173+E178</f>
        <v>494</v>
      </c>
      <c r="F192" s="47"/>
      <c r="G192" s="48"/>
    </row>
    <row r="193" spans="1:7">
      <c r="A193" s="9">
        <v>16</v>
      </c>
      <c r="B193" s="44" t="s">
        <v>40</v>
      </c>
      <c r="C193" s="43"/>
      <c r="D193" s="45"/>
      <c r="E193" s="12">
        <f>E191*E192</f>
        <v>134976.67857142855</v>
      </c>
      <c r="F193" s="8"/>
      <c r="G193" s="16">
        <f>G191*E192</f>
        <v>0</v>
      </c>
    </row>
    <row r="195" spans="1:7">
      <c r="A195" s="67" t="s">
        <v>51</v>
      </c>
      <c r="B195" s="67"/>
      <c r="C195" s="67"/>
      <c r="D195" s="67"/>
      <c r="E195" s="67"/>
      <c r="F195" s="67"/>
      <c r="G195" s="67"/>
    </row>
    <row r="197" spans="1:7" ht="45" customHeight="1">
      <c r="A197" s="49" t="s">
        <v>52</v>
      </c>
      <c r="B197" s="49"/>
      <c r="C197" s="49"/>
      <c r="D197" s="49"/>
      <c r="E197" s="49"/>
      <c r="F197" s="49"/>
      <c r="G197" s="49"/>
    </row>
    <row r="198" spans="1:7" ht="1.5" customHeight="1">
      <c r="A198" s="20"/>
      <c r="B198" s="20"/>
      <c r="C198" s="20"/>
      <c r="D198" s="20"/>
      <c r="E198" s="20"/>
      <c r="F198" s="20"/>
      <c r="G198" s="20"/>
    </row>
    <row r="199" spans="1:7">
      <c r="A199" s="119" t="s">
        <v>53</v>
      </c>
      <c r="B199" s="119"/>
      <c r="C199" s="119"/>
      <c r="D199" s="119"/>
      <c r="E199" s="119"/>
      <c r="F199" s="119"/>
      <c r="G199" s="119"/>
    </row>
    <row r="200" spans="1:7">
      <c r="A200" s="120" t="s">
        <v>259</v>
      </c>
      <c r="B200" s="120"/>
      <c r="C200" s="120"/>
      <c r="D200" s="120"/>
      <c r="E200" s="120"/>
      <c r="F200" s="120"/>
      <c r="G200" s="120"/>
    </row>
    <row r="201" spans="1:7">
      <c r="A201" s="121" t="s">
        <v>54</v>
      </c>
      <c r="B201" s="121"/>
      <c r="C201" s="121"/>
      <c r="D201" s="121"/>
      <c r="E201" s="121"/>
      <c r="F201" s="121"/>
      <c r="G201" s="121"/>
    </row>
    <row r="203" spans="1:7" s="2" customFormat="1" ht="240" customHeight="1">
      <c r="A203" s="122" t="s">
        <v>0</v>
      </c>
      <c r="B203" s="122"/>
      <c r="C203" s="1" t="s">
        <v>1</v>
      </c>
      <c r="D203" s="11" t="s">
        <v>2</v>
      </c>
      <c r="E203" s="11" t="s">
        <v>3</v>
      </c>
      <c r="F203" s="11" t="s">
        <v>4</v>
      </c>
      <c r="G203" s="11" t="s">
        <v>5</v>
      </c>
    </row>
    <row r="204" spans="1:7" ht="60" customHeight="1">
      <c r="A204" s="50" t="s">
        <v>6</v>
      </c>
      <c r="B204" s="50"/>
      <c r="C204" s="95" t="s">
        <v>89</v>
      </c>
      <c r="D204" s="96"/>
      <c r="E204" s="96"/>
      <c r="F204" s="96"/>
      <c r="G204" s="97"/>
    </row>
    <row r="205" spans="1:7" ht="90" customHeight="1">
      <c r="A205" s="50" t="s">
        <v>7</v>
      </c>
      <c r="B205" s="50"/>
      <c r="C205" s="98"/>
      <c r="D205" s="99"/>
      <c r="E205" s="99"/>
      <c r="F205" s="99"/>
      <c r="G205" s="100"/>
    </row>
    <row r="206" spans="1:7">
      <c r="A206" s="50" t="s">
        <v>8</v>
      </c>
      <c r="B206" s="50"/>
      <c r="C206" s="98"/>
      <c r="D206" s="99"/>
      <c r="E206" s="99"/>
      <c r="F206" s="99"/>
      <c r="G206" s="100"/>
    </row>
    <row r="207" spans="1:7">
      <c r="A207" s="50" t="s">
        <v>9</v>
      </c>
      <c r="B207" s="50"/>
      <c r="C207" s="98"/>
      <c r="D207" s="99"/>
      <c r="E207" s="99"/>
      <c r="F207" s="99"/>
      <c r="G207" s="100"/>
    </row>
    <row r="208" spans="1:7" ht="90" customHeight="1">
      <c r="A208" s="50" t="s">
        <v>10</v>
      </c>
      <c r="B208" s="50"/>
      <c r="C208" s="98"/>
      <c r="D208" s="99"/>
      <c r="E208" s="99"/>
      <c r="F208" s="99"/>
      <c r="G208" s="100"/>
    </row>
    <row r="209" spans="1:7" ht="60" customHeight="1">
      <c r="A209" s="50" t="s">
        <v>11</v>
      </c>
      <c r="B209" s="50"/>
      <c r="C209" s="98"/>
      <c r="D209" s="99"/>
      <c r="E209" s="99"/>
      <c r="F209" s="99"/>
      <c r="G209" s="100"/>
    </row>
    <row r="210" spans="1:7" ht="60" customHeight="1">
      <c r="A210" s="50" t="s">
        <v>12</v>
      </c>
      <c r="B210" s="50"/>
      <c r="C210" s="98"/>
      <c r="D210" s="99"/>
      <c r="E210" s="99"/>
      <c r="F210" s="99"/>
      <c r="G210" s="100"/>
    </row>
    <row r="211" spans="1:7" ht="45" customHeight="1">
      <c r="A211" s="50" t="s">
        <v>13</v>
      </c>
      <c r="B211" s="50"/>
      <c r="C211" s="98"/>
      <c r="D211" s="99"/>
      <c r="E211" s="99"/>
      <c r="F211" s="99"/>
      <c r="G211" s="100"/>
    </row>
    <row r="212" spans="1:7" ht="45" customHeight="1">
      <c r="A212" s="50" t="s">
        <v>14</v>
      </c>
      <c r="B212" s="50"/>
      <c r="C212" s="101"/>
      <c r="D212" s="102"/>
      <c r="E212" s="102"/>
      <c r="F212" s="102"/>
      <c r="G212" s="103"/>
    </row>
    <row r="213" spans="1:7" ht="15" customHeight="1">
      <c r="A213" s="41" t="s">
        <v>15</v>
      </c>
      <c r="B213" s="41"/>
      <c r="C213" s="41"/>
      <c r="D213" s="41"/>
      <c r="E213" s="41"/>
      <c r="F213" s="41"/>
      <c r="G213" s="12">
        <f>SUM(G204:G212)</f>
        <v>0</v>
      </c>
    </row>
    <row r="214" spans="1:7" ht="15" customHeight="1">
      <c r="A214" s="41" t="s">
        <v>16</v>
      </c>
      <c r="B214" s="41"/>
      <c r="C214" s="41"/>
      <c r="D214" s="41"/>
      <c r="E214" s="41"/>
      <c r="F214" s="41"/>
      <c r="G214" s="12">
        <f>G213*5</f>
        <v>0</v>
      </c>
    </row>
    <row r="216" spans="1:7" ht="45" customHeight="1">
      <c r="A216" s="49" t="s">
        <v>55</v>
      </c>
      <c r="B216" s="49"/>
      <c r="C216" s="49"/>
      <c r="D216" s="49"/>
      <c r="E216" s="49"/>
      <c r="F216" s="49"/>
      <c r="G216" s="49"/>
    </row>
    <row r="218" spans="1:7" ht="68.25">
      <c r="A218" s="3" t="s">
        <v>19</v>
      </c>
      <c r="B218" s="41" t="s">
        <v>56</v>
      </c>
      <c r="C218" s="41"/>
      <c r="D218" s="41"/>
      <c r="E218" s="41"/>
      <c r="F218" s="3" t="s">
        <v>57</v>
      </c>
      <c r="G218" s="3" t="s">
        <v>58</v>
      </c>
    </row>
    <row r="219" spans="1:7">
      <c r="A219" s="9">
        <v>1</v>
      </c>
      <c r="B219" s="55" t="s">
        <v>259</v>
      </c>
      <c r="C219" s="55"/>
      <c r="D219" s="55"/>
      <c r="E219" s="55"/>
      <c r="F219" s="12">
        <f>G213</f>
        <v>0</v>
      </c>
      <c r="G219" s="12">
        <f>G214</f>
        <v>0</v>
      </c>
    </row>
    <row r="220" spans="1:7" s="19" customFormat="1" ht="30" customHeight="1">
      <c r="A220" s="41" t="s">
        <v>59</v>
      </c>
      <c r="B220" s="41"/>
      <c r="C220" s="41"/>
      <c r="D220" s="41"/>
      <c r="E220" s="41"/>
      <c r="F220" s="14">
        <f>F219</f>
        <v>0</v>
      </c>
      <c r="G220" s="14">
        <f>G219</f>
        <v>0</v>
      </c>
    </row>
    <row r="222" spans="1:7" s="19" customFormat="1" ht="30" customHeight="1">
      <c r="A222" s="51" t="s">
        <v>60</v>
      </c>
      <c r="B222" s="51"/>
      <c r="C222" s="51"/>
      <c r="D222" s="51"/>
      <c r="E222" s="51"/>
      <c r="F222" s="51"/>
      <c r="G222" s="51"/>
    </row>
    <row r="224" spans="1:7" ht="69.95" customHeight="1">
      <c r="A224" s="3" t="s">
        <v>19</v>
      </c>
      <c r="B224" s="41" t="s">
        <v>61</v>
      </c>
      <c r="C224" s="41"/>
      <c r="D224" s="41"/>
      <c r="E224" s="41"/>
      <c r="F224" s="3" t="s">
        <v>62</v>
      </c>
      <c r="G224" s="3" t="s">
        <v>63</v>
      </c>
    </row>
    <row r="225" spans="1:7" s="19" customFormat="1" ht="30" customHeight="1">
      <c r="A225" s="15">
        <v>1</v>
      </c>
      <c r="B225" s="50" t="s">
        <v>41</v>
      </c>
      <c r="C225" s="50"/>
      <c r="D225" s="50"/>
      <c r="E225" s="50"/>
      <c r="F225" s="13">
        <f>E180</f>
        <v>9137115.7800000012</v>
      </c>
      <c r="G225" s="13">
        <f>G174</f>
        <v>0</v>
      </c>
    </row>
    <row r="226" spans="1:7" s="19" customFormat="1" ht="30" customHeight="1">
      <c r="A226" s="15">
        <v>2</v>
      </c>
      <c r="B226" s="50" t="s">
        <v>64</v>
      </c>
      <c r="C226" s="50"/>
      <c r="D226" s="50"/>
      <c r="E226" s="50"/>
      <c r="F226" s="13">
        <f>E193</f>
        <v>134976.67857142855</v>
      </c>
      <c r="G226" s="13">
        <f>G193</f>
        <v>0</v>
      </c>
    </row>
    <row r="227" spans="1:7" s="19" customFormat="1" ht="30" customHeight="1">
      <c r="A227" s="15">
        <v>3</v>
      </c>
      <c r="B227" s="50" t="s">
        <v>65</v>
      </c>
      <c r="C227" s="50"/>
      <c r="D227" s="50"/>
      <c r="E227" s="50"/>
      <c r="F227" s="13">
        <f>F225+F226</f>
        <v>9272092.4585714303</v>
      </c>
      <c r="G227" s="13">
        <f>G225+G226</f>
        <v>0</v>
      </c>
    </row>
    <row r="228" spans="1:7" s="19" customFormat="1" ht="30" customHeight="1">
      <c r="A228" s="15">
        <v>4</v>
      </c>
      <c r="B228" s="50" t="s">
        <v>66</v>
      </c>
      <c r="C228" s="50"/>
      <c r="D228" s="50"/>
      <c r="E228" s="50"/>
      <c r="F228" s="13">
        <f>F220</f>
        <v>0</v>
      </c>
      <c r="G228" s="13">
        <f>G220</f>
        <v>0</v>
      </c>
    </row>
    <row r="229" spans="1:7" s="19" customFormat="1" ht="30" customHeight="1">
      <c r="A229" s="15">
        <v>5</v>
      </c>
      <c r="B229" s="50" t="s">
        <v>67</v>
      </c>
      <c r="C229" s="50"/>
      <c r="D229" s="50"/>
      <c r="E229" s="50"/>
      <c r="F229" s="13">
        <f>F227+F228</f>
        <v>9272092.4585714303</v>
      </c>
      <c r="G229" s="13">
        <f>G227+G228</f>
        <v>0</v>
      </c>
    </row>
    <row r="231" spans="1:7" s="18" customFormat="1" ht="30" customHeight="1">
      <c r="A231" s="51" t="s">
        <v>68</v>
      </c>
      <c r="B231" s="51"/>
      <c r="C231" s="51"/>
      <c r="D231" s="51"/>
      <c r="E231" s="51"/>
      <c r="F231" s="51"/>
      <c r="G231" s="51"/>
    </row>
    <row r="232" spans="1:7" ht="3" customHeight="1"/>
    <row r="233" spans="1:7" ht="95.25" customHeight="1">
      <c r="A233" s="49" t="s">
        <v>69</v>
      </c>
      <c r="B233" s="49"/>
      <c r="C233" s="49"/>
      <c r="D233" s="49"/>
      <c r="E233" s="49"/>
      <c r="F233" s="49"/>
      <c r="G233" s="49"/>
    </row>
    <row r="234" spans="1:7">
      <c r="A234" s="52" t="s">
        <v>90</v>
      </c>
      <c r="B234" s="52"/>
      <c r="C234" s="52"/>
      <c r="D234" s="52"/>
      <c r="E234" s="52"/>
      <c r="F234" s="52"/>
      <c r="G234" s="52"/>
    </row>
    <row r="235" spans="1:7">
      <c r="A235" s="43"/>
      <c r="B235" s="43"/>
      <c r="C235" s="43"/>
      <c r="D235" s="43"/>
      <c r="E235" s="43"/>
      <c r="F235" s="43"/>
      <c r="G235" s="43"/>
    </row>
    <row r="236" spans="1:7">
      <c r="A236" s="43"/>
      <c r="B236" s="43"/>
      <c r="C236" s="43"/>
      <c r="D236" s="43"/>
      <c r="E236" s="43"/>
      <c r="F236" s="43"/>
      <c r="G236" s="43"/>
    </row>
    <row r="237" spans="1:7">
      <c r="A237" s="43"/>
      <c r="B237" s="43"/>
      <c r="C237" s="43"/>
      <c r="D237" s="43"/>
      <c r="E237" s="43"/>
      <c r="F237" s="43"/>
      <c r="G237" s="43"/>
    </row>
    <row r="238" spans="1:7" ht="45" customHeight="1">
      <c r="A238" s="49" t="s">
        <v>70</v>
      </c>
      <c r="B238" s="49"/>
      <c r="C238" s="49"/>
      <c r="D238" s="49"/>
      <c r="E238" s="49"/>
      <c r="F238" s="49"/>
      <c r="G238" s="49"/>
    </row>
    <row r="239" spans="1:7" ht="84" customHeight="1">
      <c r="A239" s="42" t="s">
        <v>61</v>
      </c>
      <c r="B239" s="42"/>
      <c r="C239" s="42"/>
      <c r="D239" s="41" t="s">
        <v>71</v>
      </c>
      <c r="E239" s="41"/>
      <c r="F239" s="53" t="s">
        <v>72</v>
      </c>
      <c r="G239" s="54"/>
    </row>
    <row r="240" spans="1:7">
      <c r="A240" s="44" t="s">
        <v>73</v>
      </c>
      <c r="B240" s="43"/>
      <c r="C240" s="45"/>
      <c r="D240" s="44"/>
      <c r="E240" s="45"/>
      <c r="F240" s="44"/>
      <c r="G240" s="45"/>
    </row>
    <row r="241" spans="1:7" s="19" customFormat="1" ht="45" customHeight="1">
      <c r="A241" s="46" t="s">
        <v>74</v>
      </c>
      <c r="B241" s="47"/>
      <c r="C241" s="48"/>
      <c r="D241" s="46"/>
      <c r="E241" s="48"/>
      <c r="F241" s="46"/>
      <c r="G241" s="48"/>
    </row>
    <row r="242" spans="1:7" s="19" customFormat="1" ht="45" customHeight="1">
      <c r="A242" s="46" t="s">
        <v>75</v>
      </c>
      <c r="B242" s="47"/>
      <c r="C242" s="48"/>
      <c r="D242" s="46"/>
      <c r="E242" s="48"/>
      <c r="F242" s="46"/>
      <c r="G242" s="48"/>
    </row>
    <row r="244" spans="1:7" ht="30" customHeight="1">
      <c r="A244" s="51" t="s">
        <v>258</v>
      </c>
      <c r="B244" s="51"/>
      <c r="C244" s="51"/>
      <c r="D244" s="51"/>
      <c r="E244" s="51"/>
      <c r="F244" s="51"/>
      <c r="G244" s="51"/>
    </row>
    <row r="245" spans="1:7" ht="2.25" customHeight="1"/>
    <row r="246" spans="1:7">
      <c r="A246" s="68" t="s">
        <v>23</v>
      </c>
      <c r="B246" s="68"/>
      <c r="C246" s="68"/>
      <c r="D246" s="68"/>
      <c r="E246" s="68"/>
      <c r="F246" s="68"/>
      <c r="G246" s="68"/>
    </row>
    <row r="247" spans="1:7">
      <c r="A247" s="64" t="s">
        <v>78</v>
      </c>
      <c r="B247" s="64"/>
      <c r="C247" s="64"/>
      <c r="D247" s="64"/>
      <c r="E247" s="64"/>
      <c r="F247" s="64"/>
      <c r="G247" s="64"/>
    </row>
    <row r="248" spans="1:7">
      <c r="A248" s="23">
        <f>F248+D249</f>
        <v>609</v>
      </c>
      <c r="B248" s="64" t="s">
        <v>79</v>
      </c>
      <c r="C248" s="64"/>
      <c r="D248" s="64"/>
      <c r="E248" s="64"/>
      <c r="F248" s="23">
        <v>19</v>
      </c>
      <c r="G248" s="21" t="s">
        <v>80</v>
      </c>
    </row>
    <row r="249" spans="1:7">
      <c r="A249" s="64" t="s">
        <v>81</v>
      </c>
      <c r="B249" s="64"/>
      <c r="C249" s="64"/>
      <c r="D249" s="23">
        <v>590</v>
      </c>
      <c r="E249" s="20" t="s">
        <v>82</v>
      </c>
      <c r="F249" s="20"/>
      <c r="G249" s="20"/>
    </row>
    <row r="250" spans="1:7">
      <c r="A250" s="49" t="s">
        <v>83</v>
      </c>
      <c r="B250" s="49"/>
      <c r="C250" s="49"/>
      <c r="D250" s="49"/>
      <c r="E250" s="49"/>
      <c r="F250" s="49"/>
      <c r="G250" s="49"/>
    </row>
    <row r="251" spans="1:7">
      <c r="A251" s="64" t="s">
        <v>84</v>
      </c>
      <c r="B251" s="64"/>
      <c r="C251" s="64"/>
      <c r="D251" s="22">
        <v>15.7</v>
      </c>
      <c r="E251" s="64" t="s">
        <v>85</v>
      </c>
      <c r="F251" s="64"/>
      <c r="G251" s="64"/>
    </row>
    <row r="252" spans="1:7">
      <c r="A252" s="49" t="s">
        <v>86</v>
      </c>
      <c r="B252" s="49"/>
      <c r="C252" s="49"/>
      <c r="D252" s="49"/>
      <c r="E252" s="49"/>
      <c r="F252" s="49"/>
      <c r="G252" s="49"/>
    </row>
    <row r="254" spans="1:7">
      <c r="A254" s="67" t="s">
        <v>24</v>
      </c>
      <c r="B254" s="67"/>
      <c r="C254" s="67"/>
      <c r="D254" s="67"/>
      <c r="E254" s="67"/>
      <c r="F254" s="67"/>
      <c r="G254" s="67"/>
    </row>
    <row r="256" spans="1:7" ht="87.75" customHeight="1">
      <c r="A256" s="4" t="s">
        <v>19</v>
      </c>
      <c r="B256" s="41" t="s">
        <v>25</v>
      </c>
      <c r="C256" s="41"/>
      <c r="D256" s="41"/>
      <c r="E256" s="3" t="s">
        <v>26</v>
      </c>
      <c r="F256" s="3" t="s">
        <v>27</v>
      </c>
      <c r="G256" s="3" t="s">
        <v>28</v>
      </c>
    </row>
    <row r="257" spans="1:7">
      <c r="A257" s="55" t="s">
        <v>41</v>
      </c>
      <c r="B257" s="56"/>
      <c r="C257" s="56"/>
      <c r="D257" s="56"/>
      <c r="E257" s="55"/>
      <c r="F257" s="55"/>
      <c r="G257" s="55"/>
    </row>
    <row r="258" spans="1:7">
      <c r="A258" s="44">
        <v>1</v>
      </c>
      <c r="B258" s="57" t="s">
        <v>29</v>
      </c>
      <c r="C258" s="58"/>
      <c r="D258" s="59"/>
      <c r="E258" s="69" t="s">
        <v>87</v>
      </c>
      <c r="F258" s="70"/>
      <c r="G258" s="71"/>
    </row>
    <row r="259" spans="1:7" ht="36" customHeight="1">
      <c r="A259" s="44"/>
      <c r="B259" s="80" t="s">
        <v>30</v>
      </c>
      <c r="C259" s="123"/>
      <c r="D259" s="82"/>
      <c r="E259" s="72"/>
      <c r="F259" s="73"/>
      <c r="G259" s="74"/>
    </row>
    <row r="260" spans="1:7" ht="63" customHeight="1">
      <c r="A260" s="44">
        <v>2</v>
      </c>
      <c r="B260" s="57" t="s">
        <v>31</v>
      </c>
      <c r="C260" s="58"/>
      <c r="D260" s="59"/>
      <c r="E260" s="69" t="s">
        <v>87</v>
      </c>
      <c r="F260" s="70"/>
      <c r="G260" s="71"/>
    </row>
    <row r="261" spans="1:7" ht="99" customHeight="1">
      <c r="A261" s="44"/>
      <c r="B261" s="60" t="s">
        <v>32</v>
      </c>
      <c r="C261" s="77"/>
      <c r="D261" s="78"/>
      <c r="E261" s="72"/>
      <c r="F261" s="73"/>
      <c r="G261" s="74"/>
    </row>
    <row r="262" spans="1:7" ht="48.75" customHeight="1">
      <c r="A262" s="75">
        <v>3</v>
      </c>
      <c r="B262" s="57" t="s">
        <v>33</v>
      </c>
      <c r="C262" s="58"/>
      <c r="D262" s="59"/>
      <c r="E262" s="69" t="s">
        <v>87</v>
      </c>
      <c r="F262" s="70"/>
      <c r="G262" s="71"/>
    </row>
    <row r="263" spans="1:7" ht="71.25" customHeight="1">
      <c r="A263" s="76"/>
      <c r="B263" s="60" t="s">
        <v>34</v>
      </c>
      <c r="C263" s="61"/>
      <c r="D263" s="62"/>
      <c r="E263" s="72"/>
      <c r="F263" s="73"/>
      <c r="G263" s="74"/>
    </row>
    <row r="264" spans="1:7" ht="33.75" customHeight="1">
      <c r="A264" s="75">
        <v>4</v>
      </c>
      <c r="B264" s="57" t="s">
        <v>35</v>
      </c>
      <c r="C264" s="58"/>
      <c r="D264" s="59"/>
      <c r="E264" s="69" t="s">
        <v>87</v>
      </c>
      <c r="F264" s="70"/>
      <c r="G264" s="71"/>
    </row>
    <row r="265" spans="1:7" ht="72" customHeight="1">
      <c r="A265" s="76"/>
      <c r="B265" s="60" t="s">
        <v>36</v>
      </c>
      <c r="C265" s="61"/>
      <c r="D265" s="62"/>
      <c r="E265" s="72"/>
      <c r="F265" s="73"/>
      <c r="G265" s="74"/>
    </row>
    <row r="266" spans="1:7">
      <c r="A266" s="7">
        <v>5</v>
      </c>
      <c r="B266" s="75" t="s">
        <v>37</v>
      </c>
      <c r="C266" s="93"/>
      <c r="D266" s="94"/>
      <c r="E266" s="10">
        <v>28952</v>
      </c>
      <c r="F266" s="69" t="s">
        <v>89</v>
      </c>
      <c r="G266" s="71"/>
    </row>
    <row r="267" spans="1:7">
      <c r="A267" s="56">
        <v>6</v>
      </c>
      <c r="B267" s="57" t="s">
        <v>88</v>
      </c>
      <c r="C267" s="58"/>
      <c r="D267" s="59"/>
      <c r="E267" s="10"/>
      <c r="F267" s="91"/>
      <c r="G267" s="92"/>
    </row>
    <row r="268" spans="1:7" ht="84" customHeight="1">
      <c r="A268" s="83"/>
      <c r="B268" s="60" t="s">
        <v>91</v>
      </c>
      <c r="C268" s="61"/>
      <c r="D268" s="62"/>
      <c r="E268" s="24" t="s">
        <v>92</v>
      </c>
      <c r="F268" s="72"/>
      <c r="G268" s="74"/>
    </row>
    <row r="269" spans="1:7">
      <c r="A269" s="7">
        <v>7</v>
      </c>
      <c r="B269" s="75" t="s">
        <v>38</v>
      </c>
      <c r="C269" s="93"/>
      <c r="D269" s="94"/>
      <c r="E269" s="10">
        <f>SUM(E258:E266)</f>
        <v>28952</v>
      </c>
      <c r="F269" s="10">
        <f>SUM(F258:F266)</f>
        <v>0</v>
      </c>
      <c r="G269" s="10">
        <f>SUM(G258:G266)</f>
        <v>0</v>
      </c>
    </row>
    <row r="270" spans="1:7">
      <c r="A270" s="7">
        <v>8</v>
      </c>
      <c r="B270" s="57" t="s">
        <v>39</v>
      </c>
      <c r="C270" s="58"/>
      <c r="D270" s="59"/>
      <c r="E270" s="44">
        <v>609</v>
      </c>
      <c r="F270" s="43"/>
      <c r="G270" s="45"/>
    </row>
    <row r="271" spans="1:7">
      <c r="A271" s="7">
        <v>9</v>
      </c>
      <c r="B271" s="55" t="s">
        <v>40</v>
      </c>
      <c r="C271" s="55"/>
      <c r="D271" s="55"/>
      <c r="E271" s="10">
        <f>E269*E270</f>
        <v>17631768</v>
      </c>
      <c r="F271" s="8"/>
      <c r="G271" s="10">
        <f>G269*E270</f>
        <v>0</v>
      </c>
    </row>
    <row r="272" spans="1:7">
      <c r="A272" s="46" t="s">
        <v>42</v>
      </c>
      <c r="B272" s="47"/>
      <c r="C272" s="47"/>
      <c r="D272" s="47"/>
      <c r="E272" s="47"/>
      <c r="F272" s="47"/>
      <c r="G272" s="48"/>
    </row>
    <row r="273" spans="1:7">
      <c r="A273" s="56">
        <v>9</v>
      </c>
      <c r="B273" s="46" t="s">
        <v>43</v>
      </c>
      <c r="C273" s="47"/>
      <c r="D273" s="48"/>
      <c r="E273" s="89">
        <f>1*4173/21/8</f>
        <v>24.839285714285715</v>
      </c>
      <c r="F273" s="107" t="s">
        <v>89</v>
      </c>
      <c r="G273" s="108"/>
    </row>
    <row r="274" spans="1:7" ht="64.5" customHeight="1">
      <c r="A274" s="83"/>
      <c r="B274" s="84" t="s">
        <v>44</v>
      </c>
      <c r="C274" s="85"/>
      <c r="D274" s="86"/>
      <c r="E274" s="90"/>
      <c r="F274" s="109"/>
      <c r="G274" s="110"/>
    </row>
    <row r="275" spans="1:7" ht="27.75" customHeight="1">
      <c r="A275" s="56">
        <v>10</v>
      </c>
      <c r="B275" s="46" t="s">
        <v>45</v>
      </c>
      <c r="C275" s="47"/>
      <c r="D275" s="48"/>
      <c r="E275" s="89">
        <f>5*4173/21/8</f>
        <v>124.19642857142857</v>
      </c>
      <c r="F275" s="109"/>
      <c r="G275" s="110"/>
    </row>
    <row r="276" spans="1:7" ht="84" customHeight="1">
      <c r="A276" s="83"/>
      <c r="B276" s="84" t="s">
        <v>48</v>
      </c>
      <c r="C276" s="85"/>
      <c r="D276" s="86"/>
      <c r="E276" s="90"/>
      <c r="F276" s="109"/>
      <c r="G276" s="110"/>
    </row>
    <row r="277" spans="1:7" ht="19.5" customHeight="1">
      <c r="A277" s="56">
        <v>11</v>
      </c>
      <c r="B277" s="46" t="s">
        <v>46</v>
      </c>
      <c r="C277" s="47"/>
      <c r="D277" s="48"/>
      <c r="E277" s="89">
        <f>5*4173/21/8</f>
        <v>124.19642857142857</v>
      </c>
      <c r="F277" s="109"/>
      <c r="G277" s="110"/>
    </row>
    <row r="278" spans="1:7" ht="168" customHeight="1">
      <c r="A278" s="83"/>
      <c r="B278" s="84" t="s">
        <v>49</v>
      </c>
      <c r="C278" s="85"/>
      <c r="D278" s="86"/>
      <c r="E278" s="90"/>
      <c r="F278" s="111"/>
      <c r="G278" s="112"/>
    </row>
    <row r="279" spans="1:7" ht="27" customHeight="1">
      <c r="A279" s="87">
        <v>12</v>
      </c>
      <c r="B279" s="46" t="s">
        <v>47</v>
      </c>
      <c r="C279" s="47"/>
      <c r="D279" s="48"/>
      <c r="E279" s="113" t="s">
        <v>89</v>
      </c>
      <c r="F279" s="114"/>
      <c r="G279" s="115"/>
    </row>
    <row r="280" spans="1:7" ht="60" customHeight="1">
      <c r="A280" s="88"/>
      <c r="B280" s="84" t="s">
        <v>50</v>
      </c>
      <c r="C280" s="85"/>
      <c r="D280" s="86"/>
      <c r="E280" s="116"/>
      <c r="F280" s="117"/>
      <c r="G280" s="118"/>
    </row>
    <row r="281" spans="1:7">
      <c r="A281" s="9">
        <v>13</v>
      </c>
      <c r="B281" s="44" t="s">
        <v>37</v>
      </c>
      <c r="C281" s="43"/>
      <c r="D281" s="45"/>
      <c r="E281" s="104" t="s">
        <v>89</v>
      </c>
      <c r="F281" s="105"/>
      <c r="G281" s="106"/>
    </row>
    <row r="282" spans="1:7">
      <c r="A282" s="9">
        <v>14</v>
      </c>
      <c r="B282" s="44" t="s">
        <v>38</v>
      </c>
      <c r="C282" s="43"/>
      <c r="D282" s="45"/>
      <c r="E282" s="12">
        <f>SUM(E273:E281)</f>
        <v>273.23214285714283</v>
      </c>
      <c r="F282" s="12">
        <f>SUM(F273:F281)</f>
        <v>0</v>
      </c>
      <c r="G282" s="12">
        <f>SUM(G273:G281)</f>
        <v>0</v>
      </c>
    </row>
    <row r="283" spans="1:7" ht="41.25" customHeight="1">
      <c r="A283" s="15">
        <v>15</v>
      </c>
      <c r="B283" s="46" t="s">
        <v>39</v>
      </c>
      <c r="C283" s="47"/>
      <c r="D283" s="48"/>
      <c r="E283" s="46">
        <f>E270</f>
        <v>609</v>
      </c>
      <c r="F283" s="47"/>
      <c r="G283" s="48"/>
    </row>
    <row r="284" spans="1:7">
      <c r="A284" s="9">
        <v>16</v>
      </c>
      <c r="B284" s="44" t="s">
        <v>40</v>
      </c>
      <c r="C284" s="43"/>
      <c r="D284" s="45"/>
      <c r="E284" s="12">
        <f>E282*E283</f>
        <v>166398.37499999997</v>
      </c>
      <c r="F284" s="8"/>
      <c r="G284" s="16">
        <f>G282*E283</f>
        <v>0</v>
      </c>
    </row>
    <row r="286" spans="1:7">
      <c r="A286" s="67" t="s">
        <v>51</v>
      </c>
      <c r="B286" s="67"/>
      <c r="C286" s="67"/>
      <c r="D286" s="67"/>
      <c r="E286" s="67"/>
      <c r="F286" s="67"/>
      <c r="G286" s="67"/>
    </row>
    <row r="288" spans="1:7" ht="45" customHeight="1">
      <c r="A288" s="49" t="s">
        <v>52</v>
      </c>
      <c r="B288" s="49"/>
      <c r="C288" s="49"/>
      <c r="D288" s="49"/>
      <c r="E288" s="49"/>
      <c r="F288" s="49"/>
      <c r="G288" s="49"/>
    </row>
    <row r="289" spans="1:7">
      <c r="A289" s="20"/>
      <c r="B289" s="20"/>
      <c r="C289" s="20"/>
      <c r="D289" s="20"/>
      <c r="E289" s="20"/>
      <c r="F289" s="20"/>
      <c r="G289" s="20"/>
    </row>
    <row r="290" spans="1:7">
      <c r="A290" s="124" t="s">
        <v>53</v>
      </c>
      <c r="B290" s="124"/>
      <c r="C290" s="124"/>
      <c r="D290" s="124"/>
      <c r="E290" s="124"/>
      <c r="F290" s="124"/>
      <c r="G290" s="124"/>
    </row>
    <row r="291" spans="1:7">
      <c r="A291" s="120" t="s">
        <v>259</v>
      </c>
      <c r="B291" s="120"/>
      <c r="C291" s="120"/>
      <c r="D291" s="120"/>
      <c r="E291" s="120"/>
      <c r="F291" s="120"/>
      <c r="G291" s="120"/>
    </row>
    <row r="292" spans="1:7">
      <c r="A292" s="121" t="s">
        <v>54</v>
      </c>
      <c r="B292" s="121"/>
      <c r="C292" s="121"/>
      <c r="D292" s="121"/>
      <c r="E292" s="121"/>
      <c r="F292" s="121"/>
      <c r="G292" s="121"/>
    </row>
    <row r="294" spans="1:7" ht="216.75" customHeight="1">
      <c r="A294" s="122" t="s">
        <v>0</v>
      </c>
      <c r="B294" s="122"/>
      <c r="C294" s="1" t="s">
        <v>1</v>
      </c>
      <c r="D294" s="11" t="s">
        <v>2</v>
      </c>
      <c r="E294" s="11" t="s">
        <v>3</v>
      </c>
      <c r="F294" s="11" t="s">
        <v>4</v>
      </c>
      <c r="G294" s="11" t="s">
        <v>5</v>
      </c>
    </row>
    <row r="295" spans="1:7" ht="60.75" customHeight="1">
      <c r="A295" s="50" t="s">
        <v>6</v>
      </c>
      <c r="B295" s="50"/>
      <c r="C295" s="95" t="s">
        <v>89</v>
      </c>
      <c r="D295" s="96"/>
      <c r="E295" s="96"/>
      <c r="F295" s="96"/>
      <c r="G295" s="97"/>
    </row>
    <row r="296" spans="1:7" ht="72.75" customHeight="1">
      <c r="A296" s="50" t="s">
        <v>7</v>
      </c>
      <c r="B296" s="50"/>
      <c r="C296" s="98"/>
      <c r="D296" s="125"/>
      <c r="E296" s="125"/>
      <c r="F296" s="125"/>
      <c r="G296" s="100"/>
    </row>
    <row r="297" spans="1:7">
      <c r="A297" s="50" t="s">
        <v>8</v>
      </c>
      <c r="B297" s="50"/>
      <c r="C297" s="98"/>
      <c r="D297" s="125"/>
      <c r="E297" s="125"/>
      <c r="F297" s="125"/>
      <c r="G297" s="100"/>
    </row>
    <row r="298" spans="1:7">
      <c r="A298" s="50" t="s">
        <v>9</v>
      </c>
      <c r="B298" s="50"/>
      <c r="C298" s="98"/>
      <c r="D298" s="125"/>
      <c r="E298" s="125"/>
      <c r="F298" s="125"/>
      <c r="G298" s="100"/>
    </row>
    <row r="299" spans="1:7" ht="90.75" customHeight="1">
      <c r="A299" s="50" t="s">
        <v>10</v>
      </c>
      <c r="B299" s="50"/>
      <c r="C299" s="98"/>
      <c r="D299" s="125"/>
      <c r="E299" s="125"/>
      <c r="F299" s="125"/>
      <c r="G299" s="100"/>
    </row>
    <row r="300" spans="1:7" ht="63" customHeight="1">
      <c r="A300" s="50" t="s">
        <v>11</v>
      </c>
      <c r="B300" s="50"/>
      <c r="C300" s="98"/>
      <c r="D300" s="125"/>
      <c r="E300" s="125"/>
      <c r="F300" s="125"/>
      <c r="G300" s="100"/>
    </row>
    <row r="301" spans="1:7" ht="64.5" customHeight="1">
      <c r="A301" s="50" t="s">
        <v>12</v>
      </c>
      <c r="B301" s="50"/>
      <c r="C301" s="98"/>
      <c r="D301" s="125"/>
      <c r="E301" s="125"/>
      <c r="F301" s="125"/>
      <c r="G301" s="100"/>
    </row>
    <row r="302" spans="1:7" ht="54.75" customHeight="1">
      <c r="A302" s="50" t="s">
        <v>13</v>
      </c>
      <c r="B302" s="50"/>
      <c r="C302" s="98"/>
      <c r="D302" s="125"/>
      <c r="E302" s="125"/>
      <c r="F302" s="125"/>
      <c r="G302" s="100"/>
    </row>
    <row r="303" spans="1:7" ht="45" customHeight="1">
      <c r="A303" s="50" t="s">
        <v>14</v>
      </c>
      <c r="B303" s="50"/>
      <c r="C303" s="101"/>
      <c r="D303" s="102"/>
      <c r="E303" s="102"/>
      <c r="F303" s="102"/>
      <c r="G303" s="103"/>
    </row>
    <row r="304" spans="1:7">
      <c r="A304" s="41" t="s">
        <v>15</v>
      </c>
      <c r="B304" s="41"/>
      <c r="C304" s="41"/>
      <c r="D304" s="41"/>
      <c r="E304" s="41"/>
      <c r="F304" s="41"/>
      <c r="G304" s="12">
        <f>SUM(G295:G303)</f>
        <v>0</v>
      </c>
    </row>
    <row r="305" spans="1:7">
      <c r="A305" s="41" t="s">
        <v>16</v>
      </c>
      <c r="B305" s="41"/>
      <c r="C305" s="41"/>
      <c r="D305" s="41"/>
      <c r="E305" s="41"/>
      <c r="F305" s="41"/>
      <c r="G305" s="12">
        <f>G304*5</f>
        <v>0</v>
      </c>
    </row>
    <row r="307" spans="1:7" ht="49.5" customHeight="1">
      <c r="A307" s="49" t="s">
        <v>55</v>
      </c>
      <c r="B307" s="49"/>
      <c r="C307" s="49"/>
      <c r="D307" s="49"/>
      <c r="E307" s="49"/>
      <c r="F307" s="49"/>
      <c r="G307" s="49"/>
    </row>
    <row r="309" spans="1:7" ht="68.25">
      <c r="A309" s="3" t="s">
        <v>19</v>
      </c>
      <c r="B309" s="41" t="s">
        <v>56</v>
      </c>
      <c r="C309" s="41"/>
      <c r="D309" s="41"/>
      <c r="E309" s="41"/>
      <c r="F309" s="3" t="s">
        <v>57</v>
      </c>
      <c r="G309" s="3" t="s">
        <v>58</v>
      </c>
    </row>
    <row r="310" spans="1:7">
      <c r="A310" s="9">
        <v>1</v>
      </c>
      <c r="B310" s="55" t="str">
        <f>A291</f>
        <v>Білгород-Дністровська міська рада</v>
      </c>
      <c r="C310" s="55"/>
      <c r="D310" s="55"/>
      <c r="E310" s="55"/>
      <c r="F310" s="12">
        <f>G304</f>
        <v>0</v>
      </c>
      <c r="G310" s="12">
        <f>G305</f>
        <v>0</v>
      </c>
    </row>
    <row r="311" spans="1:7" ht="26.25" customHeight="1">
      <c r="A311" s="41" t="s">
        <v>59</v>
      </c>
      <c r="B311" s="41"/>
      <c r="C311" s="41"/>
      <c r="D311" s="41"/>
      <c r="E311" s="41"/>
      <c r="F311" s="14">
        <f>F310</f>
        <v>0</v>
      </c>
      <c r="G311" s="14">
        <f>G310</f>
        <v>0</v>
      </c>
    </row>
    <row r="313" spans="1:7" ht="26.25" customHeight="1">
      <c r="A313" s="51" t="s">
        <v>60</v>
      </c>
      <c r="B313" s="51"/>
      <c r="C313" s="51"/>
      <c r="D313" s="51"/>
      <c r="E313" s="51"/>
      <c r="F313" s="51"/>
      <c r="G313" s="51"/>
    </row>
    <row r="315" spans="1:7" ht="45.75">
      <c r="A315" s="3" t="s">
        <v>19</v>
      </c>
      <c r="B315" s="41" t="s">
        <v>61</v>
      </c>
      <c r="C315" s="41"/>
      <c r="D315" s="41"/>
      <c r="E315" s="41"/>
      <c r="F315" s="3" t="s">
        <v>62</v>
      </c>
      <c r="G315" s="3" t="s">
        <v>63</v>
      </c>
    </row>
    <row r="316" spans="1:7" ht="28.5" customHeight="1">
      <c r="A316" s="15">
        <v>1</v>
      </c>
      <c r="B316" s="50" t="s">
        <v>41</v>
      </c>
      <c r="C316" s="50"/>
      <c r="D316" s="50"/>
      <c r="E316" s="50"/>
      <c r="F316" s="13">
        <f>E271</f>
        <v>17631768</v>
      </c>
      <c r="G316" s="13">
        <f>G271</f>
        <v>0</v>
      </c>
    </row>
    <row r="317" spans="1:7" ht="38.25" customHeight="1">
      <c r="A317" s="15">
        <v>2</v>
      </c>
      <c r="B317" s="50" t="s">
        <v>64</v>
      </c>
      <c r="C317" s="50"/>
      <c r="D317" s="50"/>
      <c r="E317" s="50"/>
      <c r="F317" s="13">
        <f>E284</f>
        <v>166398.37499999997</v>
      </c>
      <c r="G317" s="13">
        <f>G284</f>
        <v>0</v>
      </c>
    </row>
    <row r="318" spans="1:7" ht="30" customHeight="1">
      <c r="A318" s="15">
        <v>3</v>
      </c>
      <c r="B318" s="50" t="s">
        <v>65</v>
      </c>
      <c r="C318" s="50"/>
      <c r="D318" s="50"/>
      <c r="E318" s="50"/>
      <c r="F318" s="13">
        <f>F316+F317</f>
        <v>17798166.375</v>
      </c>
      <c r="G318" s="13">
        <f>G316+G317</f>
        <v>0</v>
      </c>
    </row>
    <row r="319" spans="1:7" ht="28.5" customHeight="1">
      <c r="A319" s="15">
        <v>4</v>
      </c>
      <c r="B319" s="50" t="s">
        <v>66</v>
      </c>
      <c r="C319" s="50"/>
      <c r="D319" s="50"/>
      <c r="E319" s="50"/>
      <c r="F319" s="13">
        <f>F311</f>
        <v>0</v>
      </c>
      <c r="G319" s="13">
        <f>G311</f>
        <v>0</v>
      </c>
    </row>
    <row r="320" spans="1:7" ht="24.75" customHeight="1">
      <c r="A320" s="15">
        <v>5</v>
      </c>
      <c r="B320" s="50" t="s">
        <v>67</v>
      </c>
      <c r="C320" s="50"/>
      <c r="D320" s="50"/>
      <c r="E320" s="50"/>
      <c r="F320" s="13">
        <f>F318+F319</f>
        <v>17798166.375</v>
      </c>
      <c r="G320" s="13">
        <f>G318+G319</f>
        <v>0</v>
      </c>
    </row>
    <row r="322" spans="1:7" ht="28.5" customHeight="1">
      <c r="A322" s="51" t="s">
        <v>68</v>
      </c>
      <c r="B322" s="51"/>
      <c r="C322" s="51"/>
      <c r="D322" s="51"/>
      <c r="E322" s="51"/>
      <c r="F322" s="51"/>
      <c r="G322" s="51"/>
    </row>
    <row r="324" spans="1:7">
      <c r="A324" s="49" t="s">
        <v>69</v>
      </c>
      <c r="B324" s="49"/>
      <c r="C324" s="49"/>
      <c r="D324" s="49"/>
      <c r="E324" s="49"/>
      <c r="F324" s="49"/>
      <c r="G324" s="49"/>
    </row>
    <row r="325" spans="1:7">
      <c r="A325" s="52" t="s">
        <v>90</v>
      </c>
      <c r="B325" s="52"/>
      <c r="C325" s="52"/>
      <c r="D325" s="52"/>
      <c r="E325" s="52"/>
      <c r="F325" s="52"/>
      <c r="G325" s="52"/>
    </row>
    <row r="326" spans="1:7">
      <c r="A326" s="43"/>
      <c r="B326" s="43"/>
      <c r="C326" s="43"/>
      <c r="D326" s="43"/>
      <c r="E326" s="43"/>
      <c r="F326" s="43"/>
      <c r="G326" s="43"/>
    </row>
    <row r="327" spans="1:7">
      <c r="A327" s="43"/>
      <c r="B327" s="43"/>
      <c r="C327" s="43"/>
      <c r="D327" s="43"/>
      <c r="E327" s="43"/>
      <c r="F327" s="43"/>
      <c r="G327" s="43"/>
    </row>
    <row r="328" spans="1:7">
      <c r="A328" s="43"/>
      <c r="B328" s="43"/>
      <c r="C328" s="43"/>
      <c r="D328" s="43"/>
      <c r="E328" s="43"/>
      <c r="F328" s="43"/>
      <c r="G328" s="43"/>
    </row>
    <row r="329" spans="1:7">
      <c r="A329" s="49" t="s">
        <v>70</v>
      </c>
      <c r="B329" s="49"/>
      <c r="C329" s="49"/>
      <c r="D329" s="49"/>
      <c r="E329" s="49"/>
      <c r="F329" s="49"/>
      <c r="G329" s="49"/>
    </row>
    <row r="330" spans="1:7">
      <c r="A330" s="42" t="s">
        <v>61</v>
      </c>
      <c r="B330" s="42"/>
      <c r="C330" s="42"/>
      <c r="D330" s="41" t="s">
        <v>71</v>
      </c>
      <c r="E330" s="41"/>
      <c r="F330" s="53" t="s">
        <v>72</v>
      </c>
      <c r="G330" s="54"/>
    </row>
    <row r="331" spans="1:7">
      <c r="A331" s="44" t="s">
        <v>73</v>
      </c>
      <c r="B331" s="43"/>
      <c r="C331" s="45"/>
      <c r="D331" s="44"/>
      <c r="E331" s="45"/>
      <c r="F331" s="44"/>
      <c r="G331" s="45"/>
    </row>
    <row r="332" spans="1:7" ht="45" customHeight="1">
      <c r="A332" s="46" t="s">
        <v>74</v>
      </c>
      <c r="B332" s="47"/>
      <c r="C332" s="48"/>
      <c r="D332" s="46"/>
      <c r="E332" s="48"/>
      <c r="F332" s="46"/>
      <c r="G332" s="48"/>
    </row>
    <row r="333" spans="1:7" ht="44.25" customHeight="1">
      <c r="A333" s="46" t="s">
        <v>75</v>
      </c>
      <c r="B333" s="47"/>
      <c r="C333" s="48"/>
      <c r="D333" s="46"/>
      <c r="E333" s="48"/>
      <c r="F333" s="46"/>
      <c r="G333" s="48"/>
    </row>
    <row r="334" spans="1:7" ht="14.25" customHeight="1"/>
    <row r="335" spans="1:7" ht="3.75" hidden="1" customHeight="1"/>
    <row r="336" spans="1:7">
      <c r="A336" s="51" t="s">
        <v>93</v>
      </c>
      <c r="B336" s="51"/>
      <c r="C336" s="51"/>
      <c r="D336" s="51"/>
      <c r="E336" s="51"/>
      <c r="F336" s="51"/>
      <c r="G336" s="51"/>
    </row>
    <row r="338" spans="1:7">
      <c r="A338" s="68" t="s">
        <v>23</v>
      </c>
      <c r="B338" s="68"/>
      <c r="C338" s="68"/>
      <c r="D338" s="68"/>
      <c r="E338" s="68"/>
      <c r="F338" s="68"/>
      <c r="G338" s="68"/>
    </row>
    <row r="339" spans="1:7">
      <c r="A339" s="64" t="s">
        <v>78</v>
      </c>
      <c r="B339" s="64"/>
      <c r="C339" s="64"/>
      <c r="D339" s="64"/>
      <c r="E339" s="64"/>
      <c r="F339" s="64"/>
      <c r="G339" s="64"/>
    </row>
    <row r="340" spans="1:7">
      <c r="A340" s="23">
        <f>F340+D341</f>
        <v>5</v>
      </c>
      <c r="B340" s="64" t="s">
        <v>79</v>
      </c>
      <c r="C340" s="64"/>
      <c r="D340" s="64"/>
      <c r="E340" s="64"/>
      <c r="F340" s="23"/>
      <c r="G340" s="21" t="s">
        <v>80</v>
      </c>
    </row>
    <row r="341" spans="1:7">
      <c r="A341" s="64" t="s">
        <v>81</v>
      </c>
      <c r="B341" s="64"/>
      <c r="C341" s="64"/>
      <c r="D341" s="23">
        <v>5</v>
      </c>
      <c r="E341" s="20" t="s">
        <v>82</v>
      </c>
      <c r="F341" s="20"/>
      <c r="G341" s="20"/>
    </row>
    <row r="342" spans="1:7">
      <c r="A342" s="49" t="s">
        <v>83</v>
      </c>
      <c r="B342" s="49"/>
      <c r="C342" s="49"/>
      <c r="D342" s="49"/>
      <c r="E342" s="49"/>
      <c r="F342" s="49"/>
      <c r="G342" s="49"/>
    </row>
    <row r="343" spans="1:7">
      <c r="A343" s="64" t="s">
        <v>84</v>
      </c>
      <c r="B343" s="64"/>
      <c r="C343" s="64"/>
      <c r="D343" s="22">
        <v>0.1</v>
      </c>
      <c r="E343" s="64" t="s">
        <v>85</v>
      </c>
      <c r="F343" s="64"/>
      <c r="G343" s="64"/>
    </row>
    <row r="344" spans="1:7">
      <c r="A344" s="49" t="s">
        <v>86</v>
      </c>
      <c r="B344" s="49"/>
      <c r="C344" s="49"/>
      <c r="D344" s="49"/>
      <c r="E344" s="49"/>
      <c r="F344" s="49"/>
      <c r="G344" s="49"/>
    </row>
    <row r="346" spans="1:7" ht="16.5" customHeight="1">
      <c r="A346" s="67" t="s">
        <v>24</v>
      </c>
      <c r="B346" s="67"/>
      <c r="C346" s="67"/>
      <c r="D346" s="67"/>
      <c r="E346" s="67"/>
      <c r="F346" s="67"/>
      <c r="G346" s="67"/>
    </row>
    <row r="348" spans="1:7" ht="87.75" customHeight="1">
      <c r="A348" s="4" t="s">
        <v>19</v>
      </c>
      <c r="B348" s="41" t="s">
        <v>25</v>
      </c>
      <c r="C348" s="41"/>
      <c r="D348" s="41"/>
      <c r="E348" s="3" t="s">
        <v>26</v>
      </c>
      <c r="F348" s="3" t="s">
        <v>27</v>
      </c>
      <c r="G348" s="3" t="s">
        <v>28</v>
      </c>
    </row>
    <row r="349" spans="1:7">
      <c r="A349" s="55" t="s">
        <v>41</v>
      </c>
      <c r="B349" s="56"/>
      <c r="C349" s="56"/>
      <c r="D349" s="56"/>
      <c r="E349" s="55"/>
      <c r="F349" s="55"/>
      <c r="G349" s="55"/>
    </row>
    <row r="350" spans="1:7" ht="33.75" customHeight="1">
      <c r="A350" s="44">
        <v>1</v>
      </c>
      <c r="B350" s="57" t="s">
        <v>29</v>
      </c>
      <c r="C350" s="58"/>
      <c r="D350" s="59"/>
      <c r="E350" s="69" t="s">
        <v>87</v>
      </c>
      <c r="F350" s="70"/>
      <c r="G350" s="71"/>
    </row>
    <row r="351" spans="1:7" ht="36" customHeight="1">
      <c r="A351" s="44"/>
      <c r="B351" s="80" t="s">
        <v>30</v>
      </c>
      <c r="C351" s="123"/>
      <c r="D351" s="82"/>
      <c r="E351" s="72"/>
      <c r="F351" s="73"/>
      <c r="G351" s="74"/>
    </row>
    <row r="352" spans="1:7" ht="60" customHeight="1">
      <c r="A352" s="44">
        <v>2</v>
      </c>
      <c r="B352" s="57" t="s">
        <v>31</v>
      </c>
      <c r="C352" s="58"/>
      <c r="D352" s="59"/>
      <c r="E352" s="69" t="s">
        <v>87</v>
      </c>
      <c r="F352" s="70"/>
      <c r="G352" s="71"/>
    </row>
    <row r="353" spans="1:7" ht="108" customHeight="1">
      <c r="A353" s="44"/>
      <c r="B353" s="60" t="s">
        <v>32</v>
      </c>
      <c r="C353" s="77"/>
      <c r="D353" s="78"/>
      <c r="E353" s="72"/>
      <c r="F353" s="73"/>
      <c r="G353" s="74"/>
    </row>
    <row r="354" spans="1:7" ht="42.75" customHeight="1">
      <c r="A354" s="75">
        <v>3</v>
      </c>
      <c r="B354" s="57" t="s">
        <v>33</v>
      </c>
      <c r="C354" s="58"/>
      <c r="D354" s="59"/>
      <c r="E354" s="69" t="s">
        <v>87</v>
      </c>
      <c r="F354" s="70"/>
      <c r="G354" s="71"/>
    </row>
    <row r="355" spans="1:7" ht="66.75" customHeight="1">
      <c r="A355" s="76"/>
      <c r="B355" s="60" t="s">
        <v>34</v>
      </c>
      <c r="C355" s="61"/>
      <c r="D355" s="62"/>
      <c r="E355" s="72"/>
      <c r="F355" s="73"/>
      <c r="G355" s="74"/>
    </row>
    <row r="356" spans="1:7" ht="29.25" customHeight="1">
      <c r="A356" s="75">
        <v>4</v>
      </c>
      <c r="B356" s="57" t="s">
        <v>35</v>
      </c>
      <c r="C356" s="58"/>
      <c r="D356" s="59"/>
      <c r="E356" s="69" t="s">
        <v>87</v>
      </c>
      <c r="F356" s="70"/>
      <c r="G356" s="71"/>
    </row>
    <row r="357" spans="1:7" ht="72" customHeight="1">
      <c r="A357" s="76"/>
      <c r="B357" s="60" t="s">
        <v>36</v>
      </c>
      <c r="C357" s="61"/>
      <c r="D357" s="62"/>
      <c r="E357" s="72"/>
      <c r="F357" s="73"/>
      <c r="G357" s="74"/>
    </row>
    <row r="358" spans="1:7">
      <c r="A358" s="7">
        <v>5</v>
      </c>
      <c r="B358" s="75" t="s">
        <v>37</v>
      </c>
      <c r="C358" s="93"/>
      <c r="D358" s="94"/>
      <c r="E358" s="10">
        <f>E359</f>
        <v>25000</v>
      </c>
      <c r="F358" s="69" t="s">
        <v>89</v>
      </c>
      <c r="G358" s="71"/>
    </row>
    <row r="359" spans="1:7">
      <c r="A359" s="56">
        <v>6</v>
      </c>
      <c r="B359" s="57" t="s">
        <v>88</v>
      </c>
      <c r="C359" s="58"/>
      <c r="D359" s="59"/>
      <c r="E359" s="126">
        <v>25000</v>
      </c>
      <c r="F359" s="91"/>
      <c r="G359" s="92"/>
    </row>
    <row r="360" spans="1:7" ht="12" customHeight="1">
      <c r="A360" s="83"/>
      <c r="B360" s="60" t="s">
        <v>94</v>
      </c>
      <c r="C360" s="61"/>
      <c r="D360" s="62"/>
      <c r="E360" s="127"/>
      <c r="F360" s="72"/>
      <c r="G360" s="74"/>
    </row>
    <row r="361" spans="1:7">
      <c r="A361" s="7">
        <v>7</v>
      </c>
      <c r="B361" s="75" t="s">
        <v>38</v>
      </c>
      <c r="C361" s="93"/>
      <c r="D361" s="94"/>
      <c r="E361" s="10">
        <f>SUM(E350:E358)</f>
        <v>25000</v>
      </c>
      <c r="F361" s="10">
        <f>SUM(F350:F358)</f>
        <v>0</v>
      </c>
      <c r="G361" s="10">
        <f>SUM(G350:G358)</f>
        <v>0</v>
      </c>
    </row>
    <row r="362" spans="1:7" ht="43.5" customHeight="1">
      <c r="A362" s="7">
        <v>8</v>
      </c>
      <c r="B362" s="57" t="s">
        <v>39</v>
      </c>
      <c r="C362" s="58"/>
      <c r="D362" s="59"/>
      <c r="E362" s="44">
        <v>5</v>
      </c>
      <c r="F362" s="43"/>
      <c r="G362" s="45"/>
    </row>
    <row r="363" spans="1:7">
      <c r="A363" s="7">
        <v>9</v>
      </c>
      <c r="B363" s="55" t="s">
        <v>40</v>
      </c>
      <c r="C363" s="55"/>
      <c r="D363" s="55"/>
      <c r="E363" s="10">
        <f>E361*E362</f>
        <v>125000</v>
      </c>
      <c r="F363" s="8"/>
      <c r="G363" s="10">
        <f>G361*E362</f>
        <v>0</v>
      </c>
    </row>
    <row r="364" spans="1:7" ht="27.75" customHeight="1">
      <c r="A364" s="46" t="s">
        <v>42</v>
      </c>
      <c r="B364" s="47"/>
      <c r="C364" s="47"/>
      <c r="D364" s="47"/>
      <c r="E364" s="47"/>
      <c r="F364" s="47"/>
      <c r="G364" s="48"/>
    </row>
    <row r="365" spans="1:7" ht="31.5" customHeight="1">
      <c r="A365" s="56">
        <v>9</v>
      </c>
      <c r="B365" s="46" t="s">
        <v>43</v>
      </c>
      <c r="C365" s="47"/>
      <c r="D365" s="48"/>
      <c r="E365" s="89">
        <f>1*4173/21/8</f>
        <v>24.839285714285715</v>
      </c>
      <c r="F365" s="107" t="s">
        <v>89</v>
      </c>
      <c r="G365" s="108"/>
    </row>
    <row r="366" spans="1:7" ht="66.75" customHeight="1">
      <c r="A366" s="83"/>
      <c r="B366" s="84" t="s">
        <v>44</v>
      </c>
      <c r="C366" s="85"/>
      <c r="D366" s="86"/>
      <c r="E366" s="90"/>
      <c r="F366" s="109"/>
      <c r="G366" s="110"/>
    </row>
    <row r="367" spans="1:7" ht="31.5" customHeight="1">
      <c r="A367" s="56">
        <v>10</v>
      </c>
      <c r="B367" s="46" t="s">
        <v>45</v>
      </c>
      <c r="C367" s="47"/>
      <c r="D367" s="48"/>
      <c r="E367" s="89">
        <f>1*4173/21/8</f>
        <v>24.839285714285715</v>
      </c>
      <c r="F367" s="109"/>
      <c r="G367" s="110"/>
    </row>
    <row r="368" spans="1:7" ht="84" customHeight="1">
      <c r="A368" s="83"/>
      <c r="B368" s="84" t="s">
        <v>48</v>
      </c>
      <c r="C368" s="85"/>
      <c r="D368" s="86"/>
      <c r="E368" s="90"/>
      <c r="F368" s="109"/>
      <c r="G368" s="110"/>
    </row>
    <row r="369" spans="1:7" ht="19.5" customHeight="1">
      <c r="A369" s="56">
        <v>11</v>
      </c>
      <c r="B369" s="46" t="s">
        <v>46</v>
      </c>
      <c r="C369" s="47"/>
      <c r="D369" s="48"/>
      <c r="E369" s="89">
        <f>1*4173/21/8</f>
        <v>24.839285714285715</v>
      </c>
      <c r="F369" s="109"/>
      <c r="G369" s="110"/>
    </row>
    <row r="370" spans="1:7" ht="168" customHeight="1">
      <c r="A370" s="83"/>
      <c r="B370" s="84" t="s">
        <v>49</v>
      </c>
      <c r="C370" s="85"/>
      <c r="D370" s="86"/>
      <c r="E370" s="90"/>
      <c r="F370" s="111"/>
      <c r="G370" s="112"/>
    </row>
    <row r="371" spans="1:7" ht="30.75" customHeight="1">
      <c r="A371" s="87">
        <v>12</v>
      </c>
      <c r="B371" s="46" t="s">
        <v>47</v>
      </c>
      <c r="C371" s="47"/>
      <c r="D371" s="48"/>
      <c r="E371" s="113" t="s">
        <v>89</v>
      </c>
      <c r="F371" s="114"/>
      <c r="G371" s="115"/>
    </row>
    <row r="372" spans="1:7" ht="60" customHeight="1">
      <c r="A372" s="88"/>
      <c r="B372" s="84" t="s">
        <v>50</v>
      </c>
      <c r="C372" s="85"/>
      <c r="D372" s="86"/>
      <c r="E372" s="116"/>
      <c r="F372" s="117"/>
      <c r="G372" s="118"/>
    </row>
    <row r="373" spans="1:7">
      <c r="A373" s="9">
        <v>13</v>
      </c>
      <c r="B373" s="44" t="s">
        <v>37</v>
      </c>
      <c r="C373" s="43"/>
      <c r="D373" s="45"/>
      <c r="E373" s="104" t="s">
        <v>89</v>
      </c>
      <c r="F373" s="105"/>
      <c r="G373" s="106"/>
    </row>
    <row r="374" spans="1:7">
      <c r="A374" s="9">
        <v>14</v>
      </c>
      <c r="B374" s="44" t="s">
        <v>38</v>
      </c>
      <c r="C374" s="43"/>
      <c r="D374" s="45"/>
      <c r="E374" s="12">
        <f>SUM(E365:E373)</f>
        <v>74.517857142857139</v>
      </c>
      <c r="F374" s="12">
        <f>SUM(F365:F373)</f>
        <v>0</v>
      </c>
      <c r="G374" s="12">
        <f>SUM(G365:G373)</f>
        <v>0</v>
      </c>
    </row>
    <row r="375" spans="1:7" ht="42.75" customHeight="1">
      <c r="A375" s="15">
        <v>15</v>
      </c>
      <c r="B375" s="46" t="s">
        <v>39</v>
      </c>
      <c r="C375" s="47"/>
      <c r="D375" s="48"/>
      <c r="E375" s="46">
        <f>E362</f>
        <v>5</v>
      </c>
      <c r="F375" s="47"/>
      <c r="G375" s="48"/>
    </row>
    <row r="376" spans="1:7">
      <c r="A376" s="9">
        <v>16</v>
      </c>
      <c r="B376" s="44" t="s">
        <v>40</v>
      </c>
      <c r="C376" s="43"/>
      <c r="D376" s="45"/>
      <c r="E376" s="12">
        <f>E374*E375</f>
        <v>372.58928571428567</v>
      </c>
      <c r="F376" s="8"/>
      <c r="G376" s="16">
        <f>G374*E375</f>
        <v>0</v>
      </c>
    </row>
    <row r="378" spans="1:7">
      <c r="A378" s="67" t="s">
        <v>51</v>
      </c>
      <c r="B378" s="67"/>
      <c r="C378" s="67"/>
      <c r="D378" s="67"/>
      <c r="E378" s="67"/>
      <c r="F378" s="67"/>
      <c r="G378" s="67"/>
    </row>
    <row r="380" spans="1:7" ht="42" customHeight="1">
      <c r="A380" s="49" t="s">
        <v>52</v>
      </c>
      <c r="B380" s="49"/>
      <c r="C380" s="49"/>
      <c r="D380" s="49"/>
      <c r="E380" s="49"/>
      <c r="F380" s="49"/>
      <c r="G380" s="49"/>
    </row>
    <row r="381" spans="1:7">
      <c r="A381" s="20"/>
      <c r="B381" s="20"/>
      <c r="C381" s="20"/>
      <c r="D381" s="20"/>
      <c r="E381" s="20"/>
      <c r="F381" s="20"/>
      <c r="G381" s="20"/>
    </row>
    <row r="382" spans="1:7">
      <c r="A382" s="119" t="s">
        <v>53</v>
      </c>
      <c r="B382" s="119"/>
      <c r="C382" s="119"/>
      <c r="D382" s="119"/>
      <c r="E382" s="119"/>
      <c r="F382" s="119"/>
      <c r="G382" s="119"/>
    </row>
    <row r="383" spans="1:7">
      <c r="A383" s="120" t="s">
        <v>259</v>
      </c>
      <c r="B383" s="120"/>
      <c r="C383" s="120"/>
      <c r="D383" s="120"/>
      <c r="E383" s="120"/>
      <c r="F383" s="120"/>
      <c r="G383" s="120"/>
    </row>
    <row r="384" spans="1:7">
      <c r="A384" s="121" t="s">
        <v>54</v>
      </c>
      <c r="B384" s="121"/>
      <c r="C384" s="121"/>
      <c r="D384" s="121"/>
      <c r="E384" s="121"/>
      <c r="F384" s="121"/>
      <c r="G384" s="121"/>
    </row>
    <row r="386" spans="1:7" ht="219.75" customHeight="1">
      <c r="A386" s="122" t="s">
        <v>0</v>
      </c>
      <c r="B386" s="122"/>
      <c r="C386" s="1" t="s">
        <v>1</v>
      </c>
      <c r="D386" s="11" t="s">
        <v>2</v>
      </c>
      <c r="E386" s="11" t="s">
        <v>3</v>
      </c>
      <c r="F386" s="11" t="s">
        <v>4</v>
      </c>
      <c r="G386" s="11" t="s">
        <v>5</v>
      </c>
    </row>
    <row r="387" spans="1:7" ht="58.5" customHeight="1">
      <c r="A387" s="50" t="s">
        <v>6</v>
      </c>
      <c r="B387" s="50"/>
      <c r="C387" s="95" t="s">
        <v>89</v>
      </c>
      <c r="D387" s="96"/>
      <c r="E387" s="96"/>
      <c r="F387" s="96"/>
      <c r="G387" s="97"/>
    </row>
    <row r="388" spans="1:7" ht="90" customHeight="1">
      <c r="A388" s="50" t="s">
        <v>7</v>
      </c>
      <c r="B388" s="50"/>
      <c r="C388" s="98"/>
      <c r="D388" s="125"/>
      <c r="E388" s="125"/>
      <c r="F388" s="125"/>
      <c r="G388" s="100"/>
    </row>
    <row r="389" spans="1:7">
      <c r="A389" s="50" t="s">
        <v>8</v>
      </c>
      <c r="B389" s="50"/>
      <c r="C389" s="98"/>
      <c r="D389" s="125"/>
      <c r="E389" s="125"/>
      <c r="F389" s="125"/>
      <c r="G389" s="100"/>
    </row>
    <row r="390" spans="1:7">
      <c r="A390" s="50" t="s">
        <v>9</v>
      </c>
      <c r="B390" s="50"/>
      <c r="C390" s="98"/>
      <c r="D390" s="125"/>
      <c r="E390" s="125"/>
      <c r="F390" s="125"/>
      <c r="G390" s="100"/>
    </row>
    <row r="391" spans="1:7" ht="93" customHeight="1">
      <c r="A391" s="50" t="s">
        <v>10</v>
      </c>
      <c r="B391" s="50"/>
      <c r="C391" s="98"/>
      <c r="D391" s="125"/>
      <c r="E391" s="125"/>
      <c r="F391" s="125"/>
      <c r="G391" s="100"/>
    </row>
    <row r="392" spans="1:7" ht="63.75" customHeight="1">
      <c r="A392" s="50" t="s">
        <v>11</v>
      </c>
      <c r="B392" s="50"/>
      <c r="C392" s="98"/>
      <c r="D392" s="125"/>
      <c r="E392" s="125"/>
      <c r="F392" s="125"/>
      <c r="G392" s="100"/>
    </row>
    <row r="393" spans="1:7" ht="63.75" customHeight="1">
      <c r="A393" s="50" t="s">
        <v>12</v>
      </c>
      <c r="B393" s="50"/>
      <c r="C393" s="98"/>
      <c r="D393" s="125"/>
      <c r="E393" s="125"/>
      <c r="F393" s="125"/>
      <c r="G393" s="100"/>
    </row>
    <row r="394" spans="1:7" ht="57.75" customHeight="1">
      <c r="A394" s="50" t="s">
        <v>13</v>
      </c>
      <c r="B394" s="50"/>
      <c r="C394" s="98"/>
      <c r="D394" s="125"/>
      <c r="E394" s="125"/>
      <c r="F394" s="125"/>
      <c r="G394" s="100"/>
    </row>
    <row r="395" spans="1:7">
      <c r="A395" s="50" t="s">
        <v>14</v>
      </c>
      <c r="B395" s="50"/>
      <c r="C395" s="101"/>
      <c r="D395" s="102"/>
      <c r="E395" s="102"/>
      <c r="F395" s="102"/>
      <c r="G395" s="103"/>
    </row>
    <row r="396" spans="1:7">
      <c r="A396" s="41" t="s">
        <v>15</v>
      </c>
      <c r="B396" s="41"/>
      <c r="C396" s="41"/>
      <c r="D396" s="41"/>
      <c r="E396" s="41"/>
      <c r="F396" s="41"/>
      <c r="G396" s="12">
        <f>SUM(G387:G395)</f>
        <v>0</v>
      </c>
    </row>
    <row r="397" spans="1:7">
      <c r="A397" s="41" t="s">
        <v>16</v>
      </c>
      <c r="B397" s="41"/>
      <c r="C397" s="41"/>
      <c r="D397" s="41"/>
      <c r="E397" s="41"/>
      <c r="F397" s="41"/>
      <c r="G397" s="12">
        <f>G396*5</f>
        <v>0</v>
      </c>
    </row>
    <row r="399" spans="1:7" ht="50.25" customHeight="1">
      <c r="A399" s="49" t="s">
        <v>55</v>
      </c>
      <c r="B399" s="49"/>
      <c r="C399" s="49"/>
      <c r="D399" s="49"/>
      <c r="E399" s="49"/>
      <c r="F399" s="49"/>
      <c r="G399" s="49"/>
    </row>
    <row r="401" spans="1:7" ht="89.25">
      <c r="A401" s="3" t="s">
        <v>19</v>
      </c>
      <c r="B401" s="41" t="s">
        <v>56</v>
      </c>
      <c r="C401" s="41"/>
      <c r="D401" s="41"/>
      <c r="E401" s="41"/>
      <c r="F401" s="3" t="s">
        <v>57</v>
      </c>
      <c r="G401" s="3" t="s">
        <v>58</v>
      </c>
    </row>
    <row r="402" spans="1:7">
      <c r="A402" s="9">
        <v>1</v>
      </c>
      <c r="B402" s="55" t="str">
        <f>A383</f>
        <v>Білгород-Дністровська міська рада</v>
      </c>
      <c r="C402" s="55"/>
      <c r="D402" s="55"/>
      <c r="E402" s="55"/>
      <c r="F402" s="12">
        <f>G396</f>
        <v>0</v>
      </c>
      <c r="G402" s="12">
        <f>G397</f>
        <v>0</v>
      </c>
    </row>
    <row r="403" spans="1:7" ht="33.75" customHeight="1">
      <c r="A403" s="41" t="s">
        <v>59</v>
      </c>
      <c r="B403" s="41"/>
      <c r="C403" s="41"/>
      <c r="D403" s="41"/>
      <c r="E403" s="41"/>
      <c r="F403" s="14">
        <f>F402</f>
        <v>0</v>
      </c>
      <c r="G403" s="14">
        <f>G402</f>
        <v>0</v>
      </c>
    </row>
    <row r="405" spans="1:7" ht="32.25" customHeight="1">
      <c r="A405" s="51" t="s">
        <v>60</v>
      </c>
      <c r="B405" s="51"/>
      <c r="C405" s="51"/>
      <c r="D405" s="51"/>
      <c r="E405" s="51"/>
      <c r="F405" s="51"/>
      <c r="G405" s="51"/>
    </row>
    <row r="407" spans="1:7" ht="45.75">
      <c r="A407" s="3" t="s">
        <v>19</v>
      </c>
      <c r="B407" s="41" t="s">
        <v>61</v>
      </c>
      <c r="C407" s="41"/>
      <c r="D407" s="41"/>
      <c r="E407" s="41"/>
      <c r="F407" s="3" t="s">
        <v>62</v>
      </c>
      <c r="G407" s="3" t="s">
        <v>63</v>
      </c>
    </row>
    <row r="408" spans="1:7" ht="26.25" customHeight="1">
      <c r="A408" s="15">
        <v>1</v>
      </c>
      <c r="B408" s="50" t="s">
        <v>41</v>
      </c>
      <c r="C408" s="50"/>
      <c r="D408" s="50"/>
      <c r="E408" s="50"/>
      <c r="F408" s="13">
        <f>E363</f>
        <v>125000</v>
      </c>
      <c r="G408" s="13">
        <f>G363</f>
        <v>0</v>
      </c>
    </row>
    <row r="409" spans="1:7" ht="39.75" customHeight="1">
      <c r="A409" s="15">
        <v>2</v>
      </c>
      <c r="B409" s="50" t="s">
        <v>64</v>
      </c>
      <c r="C409" s="50"/>
      <c r="D409" s="50"/>
      <c r="E409" s="50"/>
      <c r="F409" s="13">
        <f>E376</f>
        <v>372.58928571428567</v>
      </c>
      <c r="G409" s="13">
        <f>G376</f>
        <v>0</v>
      </c>
    </row>
    <row r="410" spans="1:7" ht="30" customHeight="1">
      <c r="A410" s="15">
        <v>3</v>
      </c>
      <c r="B410" s="50" t="s">
        <v>65</v>
      </c>
      <c r="C410" s="50"/>
      <c r="D410" s="50"/>
      <c r="E410" s="50"/>
      <c r="F410" s="13">
        <f>F408+F409</f>
        <v>125372.58928571429</v>
      </c>
      <c r="G410" s="13">
        <f>G408+G409</f>
        <v>0</v>
      </c>
    </row>
    <row r="411" spans="1:7" ht="27" customHeight="1">
      <c r="A411" s="15">
        <v>4</v>
      </c>
      <c r="B411" s="50" t="s">
        <v>66</v>
      </c>
      <c r="C411" s="50"/>
      <c r="D411" s="50"/>
      <c r="E411" s="50"/>
      <c r="F411" s="13">
        <f>F403</f>
        <v>0</v>
      </c>
      <c r="G411" s="13">
        <f>G403</f>
        <v>0</v>
      </c>
    </row>
    <row r="412" spans="1:7" ht="20.25" customHeight="1">
      <c r="A412" s="15">
        <v>5</v>
      </c>
      <c r="B412" s="50" t="s">
        <v>67</v>
      </c>
      <c r="C412" s="50"/>
      <c r="D412" s="50"/>
      <c r="E412" s="50"/>
      <c r="F412" s="13">
        <f>F410+F411</f>
        <v>125372.58928571429</v>
      </c>
      <c r="G412" s="13">
        <f>G410+G411</f>
        <v>0</v>
      </c>
    </row>
    <row r="414" spans="1:7" ht="28.5" customHeight="1">
      <c r="A414" s="51" t="s">
        <v>68</v>
      </c>
      <c r="B414" s="51"/>
      <c r="C414" s="51"/>
      <c r="D414" s="51"/>
      <c r="E414" s="51"/>
      <c r="F414" s="51"/>
      <c r="G414" s="51"/>
    </row>
    <row r="416" spans="1:7">
      <c r="A416" s="49" t="s">
        <v>69</v>
      </c>
      <c r="B416" s="49"/>
      <c r="C416" s="49"/>
      <c r="D416" s="49"/>
      <c r="E416" s="49"/>
      <c r="F416" s="49"/>
      <c r="G416" s="49"/>
    </row>
    <row r="417" spans="1:7">
      <c r="A417" s="52" t="s">
        <v>90</v>
      </c>
      <c r="B417" s="52"/>
      <c r="C417" s="52"/>
      <c r="D417" s="52"/>
      <c r="E417" s="52"/>
      <c r="F417" s="52"/>
      <c r="G417" s="52"/>
    </row>
    <row r="418" spans="1:7">
      <c r="A418" s="43"/>
      <c r="B418" s="43"/>
      <c r="C418" s="43"/>
      <c r="D418" s="43"/>
      <c r="E418" s="43"/>
      <c r="F418" s="43"/>
      <c r="G418" s="43"/>
    </row>
    <row r="419" spans="1:7">
      <c r="A419" s="43"/>
      <c r="B419" s="43"/>
      <c r="C419" s="43"/>
      <c r="D419" s="43"/>
      <c r="E419" s="43"/>
      <c r="F419" s="43"/>
      <c r="G419" s="43"/>
    </row>
    <row r="420" spans="1:7">
      <c r="A420" s="43"/>
      <c r="B420" s="43"/>
      <c r="C420" s="43"/>
      <c r="D420" s="43"/>
      <c r="E420" s="43"/>
      <c r="F420" s="43"/>
      <c r="G420" s="43"/>
    </row>
    <row r="421" spans="1:7">
      <c r="A421" s="49" t="s">
        <v>70</v>
      </c>
      <c r="B421" s="49"/>
      <c r="C421" s="49"/>
      <c r="D421" s="49"/>
      <c r="E421" s="49"/>
      <c r="F421" s="49"/>
      <c r="G421" s="49"/>
    </row>
    <row r="422" spans="1:7">
      <c r="A422" s="42" t="s">
        <v>61</v>
      </c>
      <c r="B422" s="42"/>
      <c r="C422" s="42"/>
      <c r="D422" s="41" t="s">
        <v>71</v>
      </c>
      <c r="E422" s="41"/>
      <c r="F422" s="53" t="s">
        <v>72</v>
      </c>
      <c r="G422" s="54"/>
    </row>
    <row r="423" spans="1:7" ht="22.5" customHeight="1">
      <c r="A423" s="44" t="s">
        <v>73</v>
      </c>
      <c r="B423" s="43"/>
      <c r="C423" s="45"/>
      <c r="D423" s="44"/>
      <c r="E423" s="45"/>
      <c r="F423" s="44"/>
      <c r="G423" s="45"/>
    </row>
    <row r="424" spans="1:7" ht="30.75" customHeight="1">
      <c r="A424" s="46" t="s">
        <v>74</v>
      </c>
      <c r="B424" s="47"/>
      <c r="C424" s="48"/>
      <c r="D424" s="46"/>
      <c r="E424" s="48"/>
      <c r="F424" s="46"/>
      <c r="G424" s="48"/>
    </row>
    <row r="425" spans="1:7" ht="42.75" customHeight="1">
      <c r="A425" s="46" t="s">
        <v>75</v>
      </c>
      <c r="B425" s="47"/>
      <c r="C425" s="48"/>
      <c r="D425" s="46"/>
      <c r="E425" s="48"/>
      <c r="F425" s="46"/>
      <c r="G425" s="48"/>
    </row>
    <row r="427" spans="1:7">
      <c r="A427" s="51" t="s">
        <v>95</v>
      </c>
      <c r="B427" s="51"/>
      <c r="C427" s="51"/>
      <c r="D427" s="51"/>
      <c r="E427" s="51"/>
      <c r="F427" s="51"/>
      <c r="G427" s="51"/>
    </row>
    <row r="429" spans="1:7">
      <c r="A429" s="68" t="s">
        <v>23</v>
      </c>
      <c r="B429" s="68"/>
      <c r="C429" s="68"/>
      <c r="D429" s="68"/>
      <c r="E429" s="68"/>
      <c r="F429" s="68"/>
      <c r="G429" s="68"/>
    </row>
    <row r="430" spans="1:7">
      <c r="A430" s="64" t="s">
        <v>78</v>
      </c>
      <c r="B430" s="64"/>
      <c r="C430" s="64"/>
      <c r="D430" s="64"/>
      <c r="E430" s="64"/>
      <c r="F430" s="64"/>
      <c r="G430" s="64"/>
    </row>
    <row r="431" spans="1:7">
      <c r="A431" s="23">
        <f>F431+D432</f>
        <v>580</v>
      </c>
      <c r="B431" s="64" t="s">
        <v>79</v>
      </c>
      <c r="C431" s="64"/>
      <c r="D431" s="64"/>
      <c r="E431" s="64"/>
      <c r="F431" s="23"/>
      <c r="G431" s="21" t="s">
        <v>80</v>
      </c>
    </row>
    <row r="432" spans="1:7">
      <c r="A432" s="64" t="s">
        <v>81</v>
      </c>
      <c r="B432" s="64"/>
      <c r="C432" s="64"/>
      <c r="D432" s="23">
        <v>580</v>
      </c>
      <c r="E432" s="20" t="s">
        <v>82</v>
      </c>
      <c r="F432" s="20"/>
      <c r="G432" s="20"/>
    </row>
    <row r="433" spans="1:7">
      <c r="A433" s="49" t="s">
        <v>83</v>
      </c>
      <c r="B433" s="49"/>
      <c r="C433" s="49"/>
      <c r="D433" s="49"/>
      <c r="E433" s="49"/>
      <c r="F433" s="49"/>
      <c r="G433" s="49"/>
    </row>
    <row r="434" spans="1:7">
      <c r="A434" s="64" t="s">
        <v>84</v>
      </c>
      <c r="B434" s="64"/>
      <c r="C434" s="64"/>
      <c r="D434" s="22">
        <v>15</v>
      </c>
      <c r="E434" s="64" t="s">
        <v>85</v>
      </c>
      <c r="F434" s="64"/>
      <c r="G434" s="64"/>
    </row>
    <row r="435" spans="1:7">
      <c r="A435" s="49" t="s">
        <v>86</v>
      </c>
      <c r="B435" s="49"/>
      <c r="C435" s="49"/>
      <c r="D435" s="49"/>
      <c r="E435" s="49"/>
      <c r="F435" s="49"/>
      <c r="G435" s="49"/>
    </row>
    <row r="437" spans="1:7">
      <c r="A437" s="67" t="s">
        <v>24</v>
      </c>
      <c r="B437" s="67"/>
      <c r="C437" s="67"/>
      <c r="D437" s="67"/>
      <c r="E437" s="67"/>
      <c r="F437" s="67"/>
      <c r="G437" s="67"/>
    </row>
    <row r="439" spans="1:7" ht="103.5" customHeight="1">
      <c r="A439" s="4" t="s">
        <v>19</v>
      </c>
      <c r="B439" s="41" t="s">
        <v>25</v>
      </c>
      <c r="C439" s="41"/>
      <c r="D439" s="41"/>
      <c r="E439" s="3" t="s">
        <v>26</v>
      </c>
      <c r="F439" s="3" t="s">
        <v>27</v>
      </c>
      <c r="G439" s="3" t="s">
        <v>28</v>
      </c>
    </row>
    <row r="440" spans="1:7">
      <c r="A440" s="55" t="s">
        <v>41</v>
      </c>
      <c r="B440" s="56"/>
      <c r="C440" s="56"/>
      <c r="D440" s="56"/>
      <c r="E440" s="55"/>
      <c r="F440" s="55"/>
      <c r="G440" s="55"/>
    </row>
    <row r="441" spans="1:7" ht="30.75" customHeight="1">
      <c r="A441" s="44">
        <v>1</v>
      </c>
      <c r="B441" s="57" t="s">
        <v>29</v>
      </c>
      <c r="C441" s="58"/>
      <c r="D441" s="59"/>
      <c r="E441" s="69" t="s">
        <v>87</v>
      </c>
      <c r="F441" s="70"/>
      <c r="G441" s="71"/>
    </row>
    <row r="442" spans="1:7" ht="36" customHeight="1">
      <c r="A442" s="44"/>
      <c r="B442" s="80" t="s">
        <v>30</v>
      </c>
      <c r="C442" s="123"/>
      <c r="D442" s="82"/>
      <c r="E442" s="72"/>
      <c r="F442" s="73"/>
      <c r="G442" s="74"/>
    </row>
    <row r="443" spans="1:7" ht="63.75" customHeight="1">
      <c r="A443" s="44">
        <v>2</v>
      </c>
      <c r="B443" s="57" t="s">
        <v>31</v>
      </c>
      <c r="C443" s="58"/>
      <c r="D443" s="59"/>
      <c r="E443" s="69" t="s">
        <v>87</v>
      </c>
      <c r="F443" s="70"/>
      <c r="G443" s="71"/>
    </row>
    <row r="444" spans="1:7" ht="108" customHeight="1">
      <c r="A444" s="44"/>
      <c r="B444" s="60" t="s">
        <v>32</v>
      </c>
      <c r="C444" s="77"/>
      <c r="D444" s="78"/>
      <c r="E444" s="72"/>
      <c r="F444" s="73"/>
      <c r="G444" s="74"/>
    </row>
    <row r="445" spans="1:7" ht="45" customHeight="1">
      <c r="A445" s="75">
        <v>3</v>
      </c>
      <c r="B445" s="57" t="s">
        <v>33</v>
      </c>
      <c r="C445" s="58"/>
      <c r="D445" s="59"/>
      <c r="E445" s="69" t="s">
        <v>87</v>
      </c>
      <c r="F445" s="70"/>
      <c r="G445" s="71"/>
    </row>
    <row r="446" spans="1:7" ht="60" customHeight="1">
      <c r="A446" s="76"/>
      <c r="B446" s="60" t="s">
        <v>34</v>
      </c>
      <c r="C446" s="61"/>
      <c r="D446" s="62"/>
      <c r="E446" s="72"/>
      <c r="F446" s="73"/>
      <c r="G446" s="74"/>
    </row>
    <row r="447" spans="1:7" ht="35.25" customHeight="1">
      <c r="A447" s="75">
        <v>4</v>
      </c>
      <c r="B447" s="57" t="s">
        <v>35</v>
      </c>
      <c r="C447" s="58"/>
      <c r="D447" s="59"/>
      <c r="E447" s="69" t="s">
        <v>87</v>
      </c>
      <c r="F447" s="70"/>
      <c r="G447" s="71"/>
    </row>
    <row r="448" spans="1:7" ht="72" customHeight="1">
      <c r="A448" s="76"/>
      <c r="B448" s="60" t="s">
        <v>36</v>
      </c>
      <c r="C448" s="61"/>
      <c r="D448" s="62"/>
      <c r="E448" s="72"/>
      <c r="F448" s="73"/>
      <c r="G448" s="74"/>
    </row>
    <row r="449" spans="1:7">
      <c r="A449" s="7">
        <v>5</v>
      </c>
      <c r="B449" s="75" t="s">
        <v>37</v>
      </c>
      <c r="C449" s="93"/>
      <c r="D449" s="94"/>
      <c r="E449" s="10">
        <f>E450</f>
        <v>2398.8000000000002</v>
      </c>
      <c r="F449" s="69" t="s">
        <v>89</v>
      </c>
      <c r="G449" s="71"/>
    </row>
    <row r="450" spans="1:7">
      <c r="A450" s="56">
        <v>6</v>
      </c>
      <c r="B450" s="57" t="s">
        <v>88</v>
      </c>
      <c r="C450" s="58"/>
      <c r="D450" s="59"/>
      <c r="E450" s="10">
        <f>0.1*1999*12</f>
        <v>2398.8000000000002</v>
      </c>
      <c r="F450" s="91"/>
      <c r="G450" s="92"/>
    </row>
    <row r="451" spans="1:7" ht="24" customHeight="1">
      <c r="A451" s="83"/>
      <c r="B451" s="60" t="s">
        <v>96</v>
      </c>
      <c r="C451" s="61"/>
      <c r="D451" s="62"/>
      <c r="E451" s="24" t="s">
        <v>97</v>
      </c>
      <c r="F451" s="72"/>
      <c r="G451" s="74"/>
    </row>
    <row r="452" spans="1:7">
      <c r="A452" s="7">
        <v>7</v>
      </c>
      <c r="B452" s="75" t="s">
        <v>38</v>
      </c>
      <c r="C452" s="93"/>
      <c r="D452" s="94"/>
      <c r="E452" s="10">
        <f>SUM(E441:E449)</f>
        <v>2398.8000000000002</v>
      </c>
      <c r="F452" s="10">
        <f>SUM(F441:F449)</f>
        <v>0</v>
      </c>
      <c r="G452" s="10">
        <f>SUM(G441:G449)</f>
        <v>0</v>
      </c>
    </row>
    <row r="453" spans="1:7" ht="42.75" customHeight="1">
      <c r="A453" s="7">
        <v>8</v>
      </c>
      <c r="B453" s="57" t="s">
        <v>39</v>
      </c>
      <c r="C453" s="58"/>
      <c r="D453" s="59"/>
      <c r="E453" s="44">
        <v>580</v>
      </c>
      <c r="F453" s="43"/>
      <c r="G453" s="45"/>
    </row>
    <row r="454" spans="1:7">
      <c r="A454" s="7">
        <v>9</v>
      </c>
      <c r="B454" s="55" t="s">
        <v>40</v>
      </c>
      <c r="C454" s="55"/>
      <c r="D454" s="55"/>
      <c r="E454" s="10">
        <f>E452*E453</f>
        <v>1391304</v>
      </c>
      <c r="F454" s="8"/>
      <c r="G454" s="10">
        <f>G452*E453</f>
        <v>0</v>
      </c>
    </row>
    <row r="455" spans="1:7" ht="27.75" customHeight="1">
      <c r="A455" s="46" t="s">
        <v>42</v>
      </c>
      <c r="B455" s="47"/>
      <c r="C455" s="47"/>
      <c r="D455" s="47"/>
      <c r="E455" s="47"/>
      <c r="F455" s="47"/>
      <c r="G455" s="48"/>
    </row>
    <row r="456" spans="1:7" ht="33" customHeight="1">
      <c r="A456" s="56">
        <v>9</v>
      </c>
      <c r="B456" s="46" t="s">
        <v>43</v>
      </c>
      <c r="C456" s="47"/>
      <c r="D456" s="48"/>
      <c r="E456" s="89">
        <f>1*4173/21/8</f>
        <v>24.839285714285715</v>
      </c>
      <c r="F456" s="107" t="s">
        <v>89</v>
      </c>
      <c r="G456" s="108"/>
    </row>
    <row r="457" spans="1:7" ht="65.25" customHeight="1">
      <c r="A457" s="83"/>
      <c r="B457" s="84" t="s">
        <v>44</v>
      </c>
      <c r="C457" s="85"/>
      <c r="D457" s="86"/>
      <c r="E457" s="90"/>
      <c r="F457" s="109"/>
      <c r="G457" s="110"/>
    </row>
    <row r="458" spans="1:7" ht="26.25" customHeight="1">
      <c r="A458" s="56">
        <v>10</v>
      </c>
      <c r="B458" s="46" t="s">
        <v>45</v>
      </c>
      <c r="C458" s="47"/>
      <c r="D458" s="48"/>
      <c r="E458" s="89">
        <f>10*4173/21/8</f>
        <v>248.39285714285714</v>
      </c>
      <c r="F458" s="109"/>
      <c r="G458" s="110"/>
    </row>
    <row r="459" spans="1:7" ht="84" customHeight="1">
      <c r="A459" s="83"/>
      <c r="B459" s="84" t="s">
        <v>48</v>
      </c>
      <c r="C459" s="85"/>
      <c r="D459" s="86"/>
      <c r="E459" s="90"/>
      <c r="F459" s="109"/>
      <c r="G459" s="110"/>
    </row>
    <row r="460" spans="1:7" ht="19.5" customHeight="1">
      <c r="A460" s="56">
        <v>11</v>
      </c>
      <c r="B460" s="46" t="s">
        <v>46</v>
      </c>
      <c r="C460" s="47"/>
      <c r="D460" s="48"/>
      <c r="E460" s="89">
        <f>10*4173/21/8</f>
        <v>248.39285714285714</v>
      </c>
      <c r="F460" s="109"/>
      <c r="G460" s="110"/>
    </row>
    <row r="461" spans="1:7" ht="168" customHeight="1">
      <c r="A461" s="83"/>
      <c r="B461" s="84" t="s">
        <v>49</v>
      </c>
      <c r="C461" s="85"/>
      <c r="D461" s="86"/>
      <c r="E461" s="90"/>
      <c r="F461" s="111"/>
      <c r="G461" s="112"/>
    </row>
    <row r="462" spans="1:7" ht="28.5" customHeight="1">
      <c r="A462" s="87">
        <v>12</v>
      </c>
      <c r="B462" s="46" t="s">
        <v>47</v>
      </c>
      <c r="C462" s="47"/>
      <c r="D462" s="48"/>
      <c r="E462" s="113" t="s">
        <v>89</v>
      </c>
      <c r="F462" s="114"/>
      <c r="G462" s="115"/>
    </row>
    <row r="463" spans="1:7" ht="60" customHeight="1">
      <c r="A463" s="88"/>
      <c r="B463" s="84" t="s">
        <v>50</v>
      </c>
      <c r="C463" s="85"/>
      <c r="D463" s="86"/>
      <c r="E463" s="116"/>
      <c r="F463" s="117"/>
      <c r="G463" s="118"/>
    </row>
    <row r="464" spans="1:7">
      <c r="A464" s="9">
        <v>13</v>
      </c>
      <c r="B464" s="44" t="s">
        <v>37</v>
      </c>
      <c r="C464" s="43"/>
      <c r="D464" s="45"/>
      <c r="E464" s="104" t="s">
        <v>89</v>
      </c>
      <c r="F464" s="105"/>
      <c r="G464" s="106"/>
    </row>
    <row r="465" spans="1:13">
      <c r="A465" s="9">
        <v>14</v>
      </c>
      <c r="B465" s="44" t="s">
        <v>38</v>
      </c>
      <c r="C465" s="43"/>
      <c r="D465" s="45"/>
      <c r="E465" s="12">
        <f>SUM(E456:E464)</f>
        <v>521.625</v>
      </c>
      <c r="F465" s="12">
        <f>SUM(F456:F464)</f>
        <v>0</v>
      </c>
      <c r="G465" s="12">
        <f>SUM(G456:G464)</f>
        <v>0</v>
      </c>
    </row>
    <row r="466" spans="1:13" ht="37.5" customHeight="1">
      <c r="A466" s="15">
        <v>15</v>
      </c>
      <c r="B466" s="46" t="s">
        <v>39</v>
      </c>
      <c r="C466" s="47"/>
      <c r="D466" s="48"/>
      <c r="E466" s="46">
        <f>E453</f>
        <v>580</v>
      </c>
      <c r="F466" s="47"/>
      <c r="G466" s="48"/>
    </row>
    <row r="467" spans="1:13">
      <c r="A467" s="9">
        <v>16</v>
      </c>
      <c r="B467" s="44" t="s">
        <v>40</v>
      </c>
      <c r="C467" s="43"/>
      <c r="D467" s="45"/>
      <c r="E467" s="12">
        <f>E465*E466</f>
        <v>302542.5</v>
      </c>
      <c r="F467" s="8"/>
      <c r="G467" s="16">
        <f>G465*E466</f>
        <v>0</v>
      </c>
    </row>
    <row r="469" spans="1:13">
      <c r="A469" s="67" t="s">
        <v>51</v>
      </c>
      <c r="B469" s="67"/>
      <c r="C469" s="67"/>
      <c r="D469" s="67"/>
      <c r="E469" s="67"/>
      <c r="F469" s="67"/>
      <c r="G469" s="67"/>
    </row>
    <row r="471" spans="1:13" ht="42.75" customHeight="1">
      <c r="A471" s="49" t="s">
        <v>52</v>
      </c>
      <c r="B471" s="49"/>
      <c r="C471" s="49"/>
      <c r="D471" s="49"/>
      <c r="E471" s="49"/>
      <c r="F471" s="49"/>
      <c r="G471" s="49"/>
    </row>
    <row r="472" spans="1:13">
      <c r="A472" s="20"/>
      <c r="B472" s="20"/>
      <c r="C472" s="20"/>
      <c r="D472" s="20"/>
      <c r="E472" s="20"/>
      <c r="F472" s="20"/>
      <c r="G472" s="20"/>
    </row>
    <row r="473" spans="1:13">
      <c r="A473" s="119" t="s">
        <v>53</v>
      </c>
      <c r="B473" s="119"/>
      <c r="C473" s="119"/>
      <c r="D473" s="119"/>
      <c r="E473" s="119"/>
      <c r="F473" s="119"/>
      <c r="G473" s="119"/>
    </row>
    <row r="474" spans="1:13">
      <c r="A474" s="120" t="s">
        <v>259</v>
      </c>
      <c r="B474" s="120"/>
      <c r="C474" s="120"/>
      <c r="D474" s="120"/>
      <c r="E474" s="120"/>
      <c r="F474" s="120"/>
      <c r="G474" s="120"/>
    </row>
    <row r="475" spans="1:13">
      <c r="A475" s="121" t="s">
        <v>54</v>
      </c>
      <c r="B475" s="121"/>
      <c r="C475" s="121"/>
      <c r="D475" s="121"/>
      <c r="E475" s="121"/>
      <c r="F475" s="121"/>
      <c r="G475" s="121"/>
    </row>
    <row r="477" spans="1:13" ht="222.75" customHeight="1">
      <c r="A477" s="122" t="s">
        <v>0</v>
      </c>
      <c r="B477" s="122"/>
      <c r="C477" s="1" t="s">
        <v>1</v>
      </c>
      <c r="D477" s="11" t="s">
        <v>2</v>
      </c>
      <c r="E477" s="11" t="s">
        <v>3</v>
      </c>
      <c r="F477" s="11" t="s">
        <v>4</v>
      </c>
      <c r="G477" s="11" t="s">
        <v>5</v>
      </c>
      <c r="M477" s="5" t="s">
        <v>260</v>
      </c>
    </row>
    <row r="478" spans="1:13" ht="57" customHeight="1">
      <c r="A478" s="50" t="s">
        <v>6</v>
      </c>
      <c r="B478" s="50"/>
      <c r="C478" s="95" t="s">
        <v>89</v>
      </c>
      <c r="D478" s="96"/>
      <c r="E478" s="96"/>
      <c r="F478" s="96"/>
      <c r="G478" s="97"/>
    </row>
    <row r="479" spans="1:13" ht="91.5" customHeight="1">
      <c r="A479" s="50" t="s">
        <v>7</v>
      </c>
      <c r="B479" s="50"/>
      <c r="C479" s="98"/>
      <c r="D479" s="125"/>
      <c r="E479" s="125"/>
      <c r="F479" s="125"/>
      <c r="G479" s="100"/>
    </row>
    <row r="480" spans="1:13">
      <c r="A480" s="50" t="s">
        <v>8</v>
      </c>
      <c r="B480" s="50"/>
      <c r="C480" s="98"/>
      <c r="D480" s="125"/>
      <c r="E480" s="125"/>
      <c r="F480" s="125"/>
      <c r="G480" s="100"/>
    </row>
    <row r="481" spans="1:7">
      <c r="A481" s="50" t="s">
        <v>9</v>
      </c>
      <c r="B481" s="50"/>
      <c r="C481" s="98"/>
      <c r="D481" s="125"/>
      <c r="E481" s="125"/>
      <c r="F481" s="125"/>
      <c r="G481" s="100"/>
    </row>
    <row r="482" spans="1:7" ht="90" customHeight="1">
      <c r="A482" s="50" t="s">
        <v>10</v>
      </c>
      <c r="B482" s="50"/>
      <c r="C482" s="98"/>
      <c r="D482" s="125"/>
      <c r="E482" s="125"/>
      <c r="F482" s="125"/>
      <c r="G482" s="100"/>
    </row>
    <row r="483" spans="1:7" ht="62.25" customHeight="1">
      <c r="A483" s="50" t="s">
        <v>11</v>
      </c>
      <c r="B483" s="50"/>
      <c r="C483" s="98"/>
      <c r="D483" s="125"/>
      <c r="E483" s="125"/>
      <c r="F483" s="125"/>
      <c r="G483" s="100"/>
    </row>
    <row r="484" spans="1:7" ht="61.5" customHeight="1">
      <c r="A484" s="50" t="s">
        <v>12</v>
      </c>
      <c r="B484" s="50"/>
      <c r="C484" s="98"/>
      <c r="D484" s="125"/>
      <c r="E484" s="125"/>
      <c r="F484" s="125"/>
      <c r="G484" s="100"/>
    </row>
    <row r="485" spans="1:7" ht="57.75" customHeight="1">
      <c r="A485" s="50" t="s">
        <v>13</v>
      </c>
      <c r="B485" s="50"/>
      <c r="C485" s="98"/>
      <c r="D485" s="125"/>
      <c r="E485" s="125"/>
      <c r="F485" s="125"/>
      <c r="G485" s="100"/>
    </row>
    <row r="486" spans="1:7" ht="45.75" customHeight="1">
      <c r="A486" s="50" t="s">
        <v>14</v>
      </c>
      <c r="B486" s="50"/>
      <c r="C486" s="101"/>
      <c r="D486" s="102"/>
      <c r="E486" s="102"/>
      <c r="F486" s="102"/>
      <c r="G486" s="103"/>
    </row>
    <row r="487" spans="1:7">
      <c r="A487" s="41" t="s">
        <v>15</v>
      </c>
      <c r="B487" s="41"/>
      <c r="C487" s="41"/>
      <c r="D487" s="41"/>
      <c r="E487" s="41"/>
      <c r="F487" s="41"/>
      <c r="G487" s="12">
        <f>SUM(G478:G486)</f>
        <v>0</v>
      </c>
    </row>
    <row r="488" spans="1:7">
      <c r="A488" s="41" t="s">
        <v>16</v>
      </c>
      <c r="B488" s="41"/>
      <c r="C488" s="41"/>
      <c r="D488" s="41"/>
      <c r="E488" s="41"/>
      <c r="F488" s="41"/>
      <c r="G488" s="12">
        <f>G487*5</f>
        <v>0</v>
      </c>
    </row>
    <row r="490" spans="1:7" ht="54" customHeight="1">
      <c r="A490" s="49" t="s">
        <v>55</v>
      </c>
      <c r="B490" s="49"/>
      <c r="C490" s="49"/>
      <c r="D490" s="49"/>
      <c r="E490" s="49"/>
      <c r="F490" s="49"/>
      <c r="G490" s="49"/>
    </row>
    <row r="492" spans="1:7" ht="89.25">
      <c r="A492" s="3" t="s">
        <v>19</v>
      </c>
      <c r="B492" s="41" t="s">
        <v>56</v>
      </c>
      <c r="C492" s="41"/>
      <c r="D492" s="41"/>
      <c r="E492" s="41"/>
      <c r="F492" s="3" t="s">
        <v>57</v>
      </c>
      <c r="G492" s="3" t="s">
        <v>58</v>
      </c>
    </row>
    <row r="493" spans="1:7">
      <c r="A493" s="9">
        <v>1</v>
      </c>
      <c r="B493" s="55" t="str">
        <f>A474</f>
        <v>Білгород-Дністровська міська рада</v>
      </c>
      <c r="C493" s="55"/>
      <c r="D493" s="55"/>
      <c r="E493" s="55"/>
      <c r="F493" s="12">
        <f>G487</f>
        <v>0</v>
      </c>
      <c r="G493" s="12">
        <f>G488</f>
        <v>0</v>
      </c>
    </row>
    <row r="494" spans="1:7" ht="33" customHeight="1">
      <c r="A494" s="41" t="s">
        <v>59</v>
      </c>
      <c r="B494" s="41"/>
      <c r="C494" s="41"/>
      <c r="D494" s="41"/>
      <c r="E494" s="41"/>
      <c r="F494" s="14">
        <f>F493</f>
        <v>0</v>
      </c>
      <c r="G494" s="14">
        <f>G493</f>
        <v>0</v>
      </c>
    </row>
    <row r="496" spans="1:7" ht="33.75" customHeight="1">
      <c r="A496" s="51" t="s">
        <v>60</v>
      </c>
      <c r="B496" s="51"/>
      <c r="C496" s="51"/>
      <c r="D496" s="51"/>
      <c r="E496" s="51"/>
      <c r="F496" s="51"/>
      <c r="G496" s="51"/>
    </row>
    <row r="498" spans="1:7" ht="45.75">
      <c r="A498" s="3" t="s">
        <v>19</v>
      </c>
      <c r="B498" s="41" t="s">
        <v>61</v>
      </c>
      <c r="C498" s="41"/>
      <c r="D498" s="41"/>
      <c r="E498" s="41"/>
      <c r="F498" s="3" t="s">
        <v>62</v>
      </c>
      <c r="G498" s="3" t="s">
        <v>63</v>
      </c>
    </row>
    <row r="499" spans="1:7" ht="27" customHeight="1">
      <c r="A499" s="15">
        <v>1</v>
      </c>
      <c r="B499" s="50" t="s">
        <v>41</v>
      </c>
      <c r="C499" s="50"/>
      <c r="D499" s="50"/>
      <c r="E499" s="50"/>
      <c r="F499" s="13">
        <f>E454</f>
        <v>1391304</v>
      </c>
      <c r="G499" s="13">
        <f>G454</f>
        <v>0</v>
      </c>
    </row>
    <row r="500" spans="1:7" ht="39" customHeight="1">
      <c r="A500" s="15">
        <v>2</v>
      </c>
      <c r="B500" s="50" t="s">
        <v>64</v>
      </c>
      <c r="C500" s="50"/>
      <c r="D500" s="50"/>
      <c r="E500" s="50"/>
      <c r="F500" s="13">
        <f>E467</f>
        <v>302542.5</v>
      </c>
      <c r="G500" s="13">
        <f>G467</f>
        <v>0</v>
      </c>
    </row>
    <row r="501" spans="1:7" ht="24.75" customHeight="1">
      <c r="A501" s="15">
        <v>3</v>
      </c>
      <c r="B501" s="50" t="s">
        <v>65</v>
      </c>
      <c r="C501" s="50"/>
      <c r="D501" s="50"/>
      <c r="E501" s="50"/>
      <c r="F501" s="13">
        <f>F499+F500</f>
        <v>1693846.5</v>
      </c>
      <c r="G501" s="13">
        <f>G499+G500</f>
        <v>0</v>
      </c>
    </row>
    <row r="502" spans="1:7" ht="26.25" customHeight="1">
      <c r="A502" s="15">
        <v>4</v>
      </c>
      <c r="B502" s="50" t="s">
        <v>66</v>
      </c>
      <c r="C502" s="50"/>
      <c r="D502" s="50"/>
      <c r="E502" s="50"/>
      <c r="F502" s="13">
        <f>F494</f>
        <v>0</v>
      </c>
      <c r="G502" s="13">
        <f>G494</f>
        <v>0</v>
      </c>
    </row>
    <row r="503" spans="1:7" ht="27.75" customHeight="1">
      <c r="A503" s="15">
        <v>5</v>
      </c>
      <c r="B503" s="50" t="s">
        <v>67</v>
      </c>
      <c r="C503" s="50"/>
      <c r="D503" s="50"/>
      <c r="E503" s="50"/>
      <c r="F503" s="13">
        <f>F501+F502</f>
        <v>1693846.5</v>
      </c>
      <c r="G503" s="13">
        <f>G501+G502</f>
        <v>0</v>
      </c>
    </row>
    <row r="505" spans="1:7" ht="31.5" customHeight="1">
      <c r="A505" s="51" t="s">
        <v>68</v>
      </c>
      <c r="B505" s="51"/>
      <c r="C505" s="51"/>
      <c r="D505" s="51"/>
      <c r="E505" s="51"/>
      <c r="F505" s="51"/>
      <c r="G505" s="51"/>
    </row>
    <row r="507" spans="1:7" ht="93.75" customHeight="1">
      <c r="A507" s="49" t="s">
        <v>69</v>
      </c>
      <c r="B507" s="49"/>
      <c r="C507" s="49"/>
      <c r="D507" s="49"/>
      <c r="E507" s="49"/>
      <c r="F507" s="49"/>
      <c r="G507" s="49"/>
    </row>
    <row r="508" spans="1:7">
      <c r="A508" s="52" t="s">
        <v>90</v>
      </c>
      <c r="B508" s="52"/>
      <c r="C508" s="52"/>
      <c r="D508" s="52"/>
      <c r="E508" s="52"/>
      <c r="F508" s="52"/>
      <c r="G508" s="52"/>
    </row>
    <row r="509" spans="1:7">
      <c r="A509" s="43"/>
      <c r="B509" s="43"/>
      <c r="C509" s="43"/>
      <c r="D509" s="43"/>
      <c r="E509" s="43"/>
      <c r="F509" s="43"/>
      <c r="G509" s="43"/>
    </row>
    <row r="510" spans="1:7">
      <c r="A510" s="43"/>
      <c r="B510" s="43"/>
      <c r="C510" s="43"/>
      <c r="D510" s="43"/>
      <c r="E510" s="43"/>
      <c r="F510" s="43"/>
      <c r="G510" s="43"/>
    </row>
    <row r="511" spans="1:7">
      <c r="A511" s="43"/>
      <c r="B511" s="43"/>
      <c r="C511" s="43"/>
      <c r="D511" s="43"/>
      <c r="E511" s="43"/>
      <c r="F511" s="43"/>
      <c r="G511" s="43"/>
    </row>
    <row r="512" spans="1:7" ht="21.75" customHeight="1">
      <c r="A512" s="49" t="s">
        <v>70</v>
      </c>
      <c r="B512" s="49"/>
      <c r="C512" s="49"/>
      <c r="D512" s="49"/>
      <c r="E512" s="49"/>
      <c r="F512" s="49"/>
      <c r="G512" s="49"/>
    </row>
    <row r="513" spans="1:7">
      <c r="A513" s="42" t="s">
        <v>61</v>
      </c>
      <c r="B513" s="42"/>
      <c r="C513" s="42"/>
      <c r="D513" s="41" t="s">
        <v>71</v>
      </c>
      <c r="E513" s="41"/>
      <c r="F513" s="53" t="s">
        <v>72</v>
      </c>
      <c r="G513" s="54"/>
    </row>
    <row r="514" spans="1:7" ht="18.75" customHeight="1">
      <c r="A514" s="44" t="s">
        <v>73</v>
      </c>
      <c r="B514" s="43"/>
      <c r="C514" s="45"/>
      <c r="D514" s="44"/>
      <c r="E514" s="45"/>
      <c r="F514" s="44"/>
      <c r="G514" s="45"/>
    </row>
    <row r="515" spans="1:7" ht="41.25" customHeight="1">
      <c r="A515" s="46" t="s">
        <v>74</v>
      </c>
      <c r="B515" s="47"/>
      <c r="C515" s="48"/>
      <c r="D515" s="46"/>
      <c r="E515" s="48"/>
      <c r="F515" s="46"/>
      <c r="G515" s="48"/>
    </row>
    <row r="516" spans="1:7" ht="36.75" customHeight="1">
      <c r="A516" s="46" t="s">
        <v>75</v>
      </c>
      <c r="B516" s="47"/>
      <c r="C516" s="48"/>
      <c r="D516" s="46"/>
      <c r="E516" s="48"/>
      <c r="F516" s="46"/>
      <c r="G516" s="48"/>
    </row>
    <row r="518" spans="1:7">
      <c r="A518" s="51" t="s">
        <v>98</v>
      </c>
      <c r="B518" s="51"/>
      <c r="C518" s="51"/>
      <c r="D518" s="51"/>
      <c r="E518" s="51"/>
      <c r="F518" s="51"/>
      <c r="G518" s="51"/>
    </row>
    <row r="520" spans="1:7">
      <c r="A520" s="68" t="s">
        <v>23</v>
      </c>
      <c r="B520" s="68"/>
      <c r="C520" s="68"/>
      <c r="D520" s="68"/>
      <c r="E520" s="68"/>
      <c r="F520" s="68"/>
      <c r="G520" s="68"/>
    </row>
    <row r="521" spans="1:7">
      <c r="A521" s="64" t="s">
        <v>78</v>
      </c>
      <c r="B521" s="64"/>
      <c r="C521" s="64"/>
      <c r="D521" s="64"/>
      <c r="E521" s="64"/>
      <c r="F521" s="64"/>
      <c r="G521" s="64"/>
    </row>
    <row r="522" spans="1:7">
      <c r="A522" s="23">
        <f>F522+D523</f>
        <v>2180</v>
      </c>
      <c r="B522" s="64" t="s">
        <v>79</v>
      </c>
      <c r="C522" s="64"/>
      <c r="D522" s="64"/>
      <c r="E522" s="64"/>
      <c r="F522" s="23"/>
      <c r="G522" s="21" t="s">
        <v>80</v>
      </c>
    </row>
    <row r="523" spans="1:7">
      <c r="A523" s="64" t="s">
        <v>81</v>
      </c>
      <c r="B523" s="64"/>
      <c r="C523" s="64"/>
      <c r="D523" s="23">
        <v>2180</v>
      </c>
      <c r="E523" s="20" t="s">
        <v>82</v>
      </c>
      <c r="F523" s="20"/>
      <c r="G523" s="20"/>
    </row>
    <row r="524" spans="1:7">
      <c r="A524" s="49" t="s">
        <v>83</v>
      </c>
      <c r="B524" s="49"/>
      <c r="C524" s="49"/>
      <c r="D524" s="49"/>
      <c r="E524" s="49"/>
      <c r="F524" s="49"/>
      <c r="G524" s="49"/>
    </row>
    <row r="525" spans="1:7">
      <c r="A525" s="64" t="s">
        <v>84</v>
      </c>
      <c r="B525" s="64"/>
      <c r="C525" s="64"/>
      <c r="D525" s="22">
        <v>56.3</v>
      </c>
      <c r="E525" s="64" t="s">
        <v>85</v>
      </c>
      <c r="F525" s="64"/>
      <c r="G525" s="64"/>
    </row>
    <row r="526" spans="1:7">
      <c r="A526" s="49" t="s">
        <v>86</v>
      </c>
      <c r="B526" s="49"/>
      <c r="C526" s="49"/>
      <c r="D526" s="49"/>
      <c r="E526" s="49"/>
      <c r="F526" s="49"/>
      <c r="G526" s="49"/>
    </row>
    <row r="528" spans="1:7">
      <c r="A528" s="67" t="s">
        <v>24</v>
      </c>
      <c r="B528" s="67"/>
      <c r="C528" s="67"/>
      <c r="D528" s="67"/>
      <c r="E528" s="67"/>
      <c r="F528" s="67"/>
      <c r="G528" s="67"/>
    </row>
    <row r="530" spans="1:7" ht="80.25">
      <c r="A530" s="4" t="s">
        <v>19</v>
      </c>
      <c r="B530" s="41" t="s">
        <v>25</v>
      </c>
      <c r="C530" s="41"/>
      <c r="D530" s="41"/>
      <c r="E530" s="3" t="s">
        <v>26</v>
      </c>
      <c r="F530" s="3" t="s">
        <v>27</v>
      </c>
      <c r="G530" s="3" t="s">
        <v>28</v>
      </c>
    </row>
    <row r="531" spans="1:7">
      <c r="A531" s="55" t="s">
        <v>41</v>
      </c>
      <c r="B531" s="56"/>
      <c r="C531" s="56"/>
      <c r="D531" s="56"/>
      <c r="E531" s="55"/>
      <c r="F531" s="55"/>
      <c r="G531" s="55"/>
    </row>
    <row r="532" spans="1:7" ht="32.25" customHeight="1">
      <c r="A532" s="44">
        <v>1</v>
      </c>
      <c r="B532" s="57" t="s">
        <v>29</v>
      </c>
      <c r="C532" s="58"/>
      <c r="D532" s="59"/>
      <c r="E532" s="69" t="s">
        <v>87</v>
      </c>
      <c r="F532" s="70"/>
      <c r="G532" s="71"/>
    </row>
    <row r="533" spans="1:7" ht="36" customHeight="1">
      <c r="A533" s="44"/>
      <c r="B533" s="80" t="s">
        <v>30</v>
      </c>
      <c r="C533" s="123"/>
      <c r="D533" s="82"/>
      <c r="E533" s="72"/>
      <c r="F533" s="73"/>
      <c r="G533" s="74"/>
    </row>
    <row r="534" spans="1:7" ht="55.5" customHeight="1">
      <c r="A534" s="44">
        <v>2</v>
      </c>
      <c r="B534" s="57" t="s">
        <v>31</v>
      </c>
      <c r="C534" s="58"/>
      <c r="D534" s="59"/>
      <c r="E534" s="69" t="s">
        <v>87</v>
      </c>
      <c r="F534" s="70"/>
      <c r="G534" s="71"/>
    </row>
    <row r="535" spans="1:7" ht="108" customHeight="1">
      <c r="A535" s="44"/>
      <c r="B535" s="60" t="s">
        <v>32</v>
      </c>
      <c r="C535" s="77"/>
      <c r="D535" s="78"/>
      <c r="E535" s="72"/>
      <c r="F535" s="73"/>
      <c r="G535" s="74"/>
    </row>
    <row r="536" spans="1:7" ht="43.5" customHeight="1">
      <c r="A536" s="75">
        <v>3</v>
      </c>
      <c r="B536" s="57" t="s">
        <v>33</v>
      </c>
      <c r="C536" s="58"/>
      <c r="D536" s="59"/>
      <c r="E536" s="69" t="s">
        <v>87</v>
      </c>
      <c r="F536" s="70"/>
      <c r="G536" s="71"/>
    </row>
    <row r="537" spans="1:7" ht="60" customHeight="1">
      <c r="A537" s="76"/>
      <c r="B537" s="60" t="s">
        <v>34</v>
      </c>
      <c r="C537" s="61"/>
      <c r="D537" s="62"/>
      <c r="E537" s="72"/>
      <c r="F537" s="73"/>
      <c r="G537" s="74"/>
    </row>
    <row r="538" spans="1:7" ht="35.25" customHeight="1">
      <c r="A538" s="75">
        <v>4</v>
      </c>
      <c r="B538" s="57" t="s">
        <v>35</v>
      </c>
      <c r="C538" s="58"/>
      <c r="D538" s="59"/>
      <c r="E538" s="69" t="s">
        <v>87</v>
      </c>
      <c r="F538" s="70"/>
      <c r="G538" s="71"/>
    </row>
    <row r="539" spans="1:7" ht="72" customHeight="1">
      <c r="A539" s="76"/>
      <c r="B539" s="60" t="s">
        <v>36</v>
      </c>
      <c r="C539" s="61"/>
      <c r="D539" s="62"/>
      <c r="E539" s="72"/>
      <c r="F539" s="73"/>
      <c r="G539" s="74"/>
    </row>
    <row r="540" spans="1:7">
      <c r="A540" s="7">
        <v>5</v>
      </c>
      <c r="B540" s="75" t="s">
        <v>37</v>
      </c>
      <c r="C540" s="93"/>
      <c r="D540" s="94"/>
      <c r="E540" s="10">
        <f>E541</f>
        <v>5288.4000000000005</v>
      </c>
      <c r="F540" s="69" t="s">
        <v>89</v>
      </c>
      <c r="G540" s="71"/>
    </row>
    <row r="541" spans="1:7">
      <c r="A541" s="56">
        <v>6</v>
      </c>
      <c r="B541" s="57" t="s">
        <v>88</v>
      </c>
      <c r="C541" s="58"/>
      <c r="D541" s="59"/>
      <c r="E541" s="10">
        <f>0.1*4407*12</f>
        <v>5288.4000000000005</v>
      </c>
      <c r="F541" s="91"/>
      <c r="G541" s="92"/>
    </row>
    <row r="542" spans="1:7" ht="24" customHeight="1">
      <c r="A542" s="83"/>
      <c r="B542" s="60" t="s">
        <v>99</v>
      </c>
      <c r="C542" s="61"/>
      <c r="D542" s="62"/>
      <c r="E542" s="24" t="s">
        <v>261</v>
      </c>
      <c r="F542" s="72"/>
      <c r="G542" s="74"/>
    </row>
    <row r="543" spans="1:7">
      <c r="A543" s="7">
        <v>7</v>
      </c>
      <c r="B543" s="75" t="s">
        <v>38</v>
      </c>
      <c r="C543" s="93"/>
      <c r="D543" s="94"/>
      <c r="E543" s="10">
        <f>SUM(E532:E540)</f>
        <v>5288.4000000000005</v>
      </c>
      <c r="F543" s="10">
        <f>SUM(F532:F540)</f>
        <v>0</v>
      </c>
      <c r="G543" s="10">
        <f>SUM(G532:G540)</f>
        <v>0</v>
      </c>
    </row>
    <row r="544" spans="1:7" ht="42.75" customHeight="1">
      <c r="A544" s="7">
        <v>8</v>
      </c>
      <c r="B544" s="57" t="s">
        <v>39</v>
      </c>
      <c r="C544" s="58"/>
      <c r="D544" s="59"/>
      <c r="E544" s="44">
        <v>2180</v>
      </c>
      <c r="F544" s="43"/>
      <c r="G544" s="45"/>
    </row>
    <row r="545" spans="1:7">
      <c r="A545" s="7">
        <v>9</v>
      </c>
      <c r="B545" s="55" t="s">
        <v>40</v>
      </c>
      <c r="C545" s="55"/>
      <c r="D545" s="55"/>
      <c r="E545" s="10">
        <f>E543*E544</f>
        <v>11528712.000000002</v>
      </c>
      <c r="F545" s="8"/>
      <c r="G545" s="10">
        <f>G543*E544</f>
        <v>0</v>
      </c>
    </row>
    <row r="546" spans="1:7" ht="29.25" customHeight="1">
      <c r="A546" s="46" t="s">
        <v>42</v>
      </c>
      <c r="B546" s="47"/>
      <c r="C546" s="47"/>
      <c r="D546" s="47"/>
      <c r="E546" s="47"/>
      <c r="F546" s="47"/>
      <c r="G546" s="48"/>
    </row>
    <row r="547" spans="1:7" ht="25.5" customHeight="1">
      <c r="A547" s="56">
        <v>9</v>
      </c>
      <c r="B547" s="46" t="s">
        <v>43</v>
      </c>
      <c r="C547" s="47"/>
      <c r="D547" s="48"/>
      <c r="E547" s="89">
        <f>1*4173/21/8</f>
        <v>24.839285714285715</v>
      </c>
      <c r="F547" s="107" t="s">
        <v>89</v>
      </c>
      <c r="G547" s="108"/>
    </row>
    <row r="548" spans="1:7" ht="63.75" customHeight="1">
      <c r="A548" s="83"/>
      <c r="B548" s="84" t="s">
        <v>44</v>
      </c>
      <c r="C548" s="85"/>
      <c r="D548" s="86"/>
      <c r="E548" s="90"/>
      <c r="F548" s="109"/>
      <c r="G548" s="110"/>
    </row>
    <row r="549" spans="1:7" ht="22.5" customHeight="1">
      <c r="A549" s="56">
        <v>10</v>
      </c>
      <c r="B549" s="46" t="s">
        <v>45</v>
      </c>
      <c r="C549" s="47"/>
      <c r="D549" s="48"/>
      <c r="E549" s="89">
        <f>10*4173/21/8</f>
        <v>248.39285714285714</v>
      </c>
      <c r="F549" s="109"/>
      <c r="G549" s="110"/>
    </row>
    <row r="550" spans="1:7" ht="84" customHeight="1">
      <c r="A550" s="83"/>
      <c r="B550" s="84" t="s">
        <v>48</v>
      </c>
      <c r="C550" s="85"/>
      <c r="D550" s="86"/>
      <c r="E550" s="90"/>
      <c r="F550" s="109"/>
      <c r="G550" s="110"/>
    </row>
    <row r="551" spans="1:7">
      <c r="A551" s="56">
        <v>11</v>
      </c>
      <c r="B551" s="46" t="s">
        <v>46</v>
      </c>
      <c r="C551" s="47"/>
      <c r="D551" s="48"/>
      <c r="E551" s="89">
        <f>10*4173/21/8</f>
        <v>248.39285714285714</v>
      </c>
      <c r="F551" s="109"/>
      <c r="G551" s="110"/>
    </row>
    <row r="552" spans="1:7" ht="168" customHeight="1">
      <c r="A552" s="83"/>
      <c r="B552" s="84" t="s">
        <v>49</v>
      </c>
      <c r="C552" s="85"/>
      <c r="D552" s="86"/>
      <c r="E552" s="90"/>
      <c r="F552" s="111"/>
      <c r="G552" s="112"/>
    </row>
    <row r="553" spans="1:7" ht="30.75" customHeight="1">
      <c r="A553" s="87">
        <v>12</v>
      </c>
      <c r="B553" s="46" t="s">
        <v>47</v>
      </c>
      <c r="C553" s="47"/>
      <c r="D553" s="48"/>
      <c r="E553" s="113" t="s">
        <v>89</v>
      </c>
      <c r="F553" s="114"/>
      <c r="G553" s="115"/>
    </row>
    <row r="554" spans="1:7" ht="60" customHeight="1">
      <c r="A554" s="88"/>
      <c r="B554" s="84" t="s">
        <v>50</v>
      </c>
      <c r="C554" s="85"/>
      <c r="D554" s="86"/>
      <c r="E554" s="116"/>
      <c r="F554" s="117"/>
      <c r="G554" s="118"/>
    </row>
    <row r="555" spans="1:7">
      <c r="A555" s="9">
        <v>13</v>
      </c>
      <c r="B555" s="44" t="s">
        <v>37</v>
      </c>
      <c r="C555" s="43"/>
      <c r="D555" s="45"/>
      <c r="E555" s="104" t="s">
        <v>89</v>
      </c>
      <c r="F555" s="105"/>
      <c r="G555" s="106"/>
    </row>
    <row r="556" spans="1:7">
      <c r="A556" s="9">
        <v>14</v>
      </c>
      <c r="B556" s="44" t="s">
        <v>38</v>
      </c>
      <c r="C556" s="43"/>
      <c r="D556" s="45"/>
      <c r="E556" s="12">
        <f>SUM(E547:E555)</f>
        <v>521.625</v>
      </c>
      <c r="F556" s="12">
        <f>SUM(F547:F555)</f>
        <v>0</v>
      </c>
      <c r="G556" s="12">
        <f>SUM(G547:G555)</f>
        <v>0</v>
      </c>
    </row>
    <row r="557" spans="1:7">
      <c r="A557" s="15">
        <v>15</v>
      </c>
      <c r="B557" s="46" t="s">
        <v>39</v>
      </c>
      <c r="C557" s="47"/>
      <c r="D557" s="48"/>
      <c r="E557" s="46">
        <f>E544</f>
        <v>2180</v>
      </c>
      <c r="F557" s="47"/>
      <c r="G557" s="48"/>
    </row>
    <row r="558" spans="1:7">
      <c r="A558" s="9">
        <v>16</v>
      </c>
      <c r="B558" s="44" t="s">
        <v>40</v>
      </c>
      <c r="C558" s="43"/>
      <c r="D558" s="45"/>
      <c r="E558" s="12">
        <f>E556*E557</f>
        <v>1137142.5</v>
      </c>
      <c r="F558" s="8"/>
      <c r="G558" s="16">
        <f>G556*E557</f>
        <v>0</v>
      </c>
    </row>
    <row r="560" spans="1:7">
      <c r="A560" s="67" t="s">
        <v>51</v>
      </c>
      <c r="B560" s="67"/>
      <c r="C560" s="67"/>
      <c r="D560" s="67"/>
      <c r="E560" s="67"/>
      <c r="F560" s="67"/>
      <c r="G560" s="67"/>
    </row>
    <row r="562" spans="1:7" ht="42" customHeight="1">
      <c r="A562" s="49" t="s">
        <v>52</v>
      </c>
      <c r="B562" s="49"/>
      <c r="C562" s="49"/>
      <c r="D562" s="49"/>
      <c r="E562" s="49"/>
      <c r="F562" s="49"/>
      <c r="G562" s="49"/>
    </row>
    <row r="563" spans="1:7">
      <c r="A563" s="20"/>
      <c r="B563" s="20"/>
      <c r="C563" s="20"/>
      <c r="D563" s="20"/>
      <c r="E563" s="20"/>
      <c r="F563" s="20"/>
      <c r="G563" s="20"/>
    </row>
    <row r="564" spans="1:7">
      <c r="A564" s="119" t="s">
        <v>53</v>
      </c>
      <c r="B564" s="119"/>
      <c r="C564" s="119"/>
      <c r="D564" s="119"/>
      <c r="E564" s="119"/>
      <c r="F564" s="119"/>
      <c r="G564" s="119"/>
    </row>
    <row r="565" spans="1:7">
      <c r="A565" s="120" t="s">
        <v>262</v>
      </c>
      <c r="B565" s="120"/>
      <c r="C565" s="120"/>
      <c r="D565" s="120"/>
      <c r="E565" s="120"/>
      <c r="F565" s="120"/>
      <c r="G565" s="120"/>
    </row>
    <row r="566" spans="1:7">
      <c r="A566" s="121" t="s">
        <v>54</v>
      </c>
      <c r="B566" s="121"/>
      <c r="C566" s="121"/>
      <c r="D566" s="121"/>
      <c r="E566" s="121"/>
      <c r="F566" s="121"/>
      <c r="G566" s="121"/>
    </row>
    <row r="568" spans="1:7" ht="223.5" customHeight="1">
      <c r="A568" s="122" t="s">
        <v>0</v>
      </c>
      <c r="B568" s="122"/>
      <c r="C568" s="1" t="s">
        <v>1</v>
      </c>
      <c r="D568" s="11" t="s">
        <v>2</v>
      </c>
      <c r="E568" s="11" t="s">
        <v>3</v>
      </c>
      <c r="F568" s="11" t="s">
        <v>4</v>
      </c>
      <c r="G568" s="11" t="s">
        <v>5</v>
      </c>
    </row>
    <row r="569" spans="1:7" ht="58.5" customHeight="1">
      <c r="A569" s="50" t="s">
        <v>6</v>
      </c>
      <c r="B569" s="50"/>
      <c r="C569" s="95" t="s">
        <v>89</v>
      </c>
      <c r="D569" s="96"/>
      <c r="E569" s="96"/>
      <c r="F569" s="96"/>
      <c r="G569" s="97"/>
    </row>
    <row r="570" spans="1:7" ht="84.75" customHeight="1">
      <c r="A570" s="50" t="s">
        <v>7</v>
      </c>
      <c r="B570" s="50"/>
      <c r="C570" s="98"/>
      <c r="D570" s="125"/>
      <c r="E570" s="125"/>
      <c r="F570" s="125"/>
      <c r="G570" s="100"/>
    </row>
    <row r="571" spans="1:7">
      <c r="A571" s="50" t="s">
        <v>8</v>
      </c>
      <c r="B571" s="50"/>
      <c r="C571" s="98"/>
      <c r="D571" s="125"/>
      <c r="E571" s="125"/>
      <c r="F571" s="125"/>
      <c r="G571" s="100"/>
    </row>
    <row r="572" spans="1:7">
      <c r="A572" s="50" t="s">
        <v>9</v>
      </c>
      <c r="B572" s="50"/>
      <c r="C572" s="98"/>
      <c r="D572" s="125"/>
      <c r="E572" s="125"/>
      <c r="F572" s="125"/>
      <c r="G572" s="100"/>
    </row>
    <row r="573" spans="1:7" ht="87" customHeight="1">
      <c r="A573" s="50" t="s">
        <v>10</v>
      </c>
      <c r="B573" s="50"/>
      <c r="C573" s="98"/>
      <c r="D573" s="125"/>
      <c r="E573" s="125"/>
      <c r="F573" s="125"/>
      <c r="G573" s="100"/>
    </row>
    <row r="574" spans="1:7" ht="64.5" customHeight="1">
      <c r="A574" s="50" t="s">
        <v>11</v>
      </c>
      <c r="B574" s="50"/>
      <c r="C574" s="98"/>
      <c r="D574" s="125"/>
      <c r="E574" s="125"/>
      <c r="F574" s="125"/>
      <c r="G574" s="100"/>
    </row>
    <row r="575" spans="1:7" ht="64.5" customHeight="1">
      <c r="A575" s="50" t="s">
        <v>12</v>
      </c>
      <c r="B575" s="50"/>
      <c r="C575" s="98"/>
      <c r="D575" s="125"/>
      <c r="E575" s="125"/>
      <c r="F575" s="125"/>
      <c r="G575" s="100"/>
    </row>
    <row r="576" spans="1:7" ht="60.75" customHeight="1">
      <c r="A576" s="50" t="s">
        <v>13</v>
      </c>
      <c r="B576" s="50"/>
      <c r="C576" s="98"/>
      <c r="D576" s="125"/>
      <c r="E576" s="125"/>
      <c r="F576" s="125"/>
      <c r="G576" s="100"/>
    </row>
    <row r="577" spans="1:7" ht="45.75" customHeight="1">
      <c r="A577" s="50" t="s">
        <v>14</v>
      </c>
      <c r="B577" s="50"/>
      <c r="C577" s="101"/>
      <c r="D577" s="102"/>
      <c r="E577" s="102"/>
      <c r="F577" s="102"/>
      <c r="G577" s="103"/>
    </row>
    <row r="578" spans="1:7">
      <c r="A578" s="41" t="s">
        <v>15</v>
      </c>
      <c r="B578" s="41"/>
      <c r="C578" s="41"/>
      <c r="D578" s="41"/>
      <c r="E578" s="41"/>
      <c r="F578" s="41"/>
      <c r="G578" s="12">
        <f>SUM(G569:G577)</f>
        <v>0</v>
      </c>
    </row>
    <row r="579" spans="1:7">
      <c r="A579" s="41" t="s">
        <v>16</v>
      </c>
      <c r="B579" s="41"/>
      <c r="C579" s="41"/>
      <c r="D579" s="41"/>
      <c r="E579" s="41"/>
      <c r="F579" s="41"/>
      <c r="G579" s="12">
        <f>G578*5</f>
        <v>0</v>
      </c>
    </row>
    <row r="581" spans="1:7" ht="43.5" customHeight="1">
      <c r="A581" s="49" t="s">
        <v>55</v>
      </c>
      <c r="B581" s="49"/>
      <c r="C581" s="49"/>
      <c r="D581" s="49"/>
      <c r="E581" s="49"/>
      <c r="F581" s="49"/>
      <c r="G581" s="49"/>
    </row>
    <row r="583" spans="1:7" ht="89.25">
      <c r="A583" s="3" t="s">
        <v>19</v>
      </c>
      <c r="B583" s="41" t="s">
        <v>56</v>
      </c>
      <c r="C583" s="41"/>
      <c r="D583" s="41"/>
      <c r="E583" s="41"/>
      <c r="F583" s="3" t="s">
        <v>57</v>
      </c>
      <c r="G583" s="3" t="s">
        <v>58</v>
      </c>
    </row>
    <row r="584" spans="1:7">
      <c r="A584" s="9">
        <v>1</v>
      </c>
      <c r="B584" s="55" t="str">
        <f>A565</f>
        <v>Білгород-дністровська міська рада</v>
      </c>
      <c r="C584" s="55"/>
      <c r="D584" s="55"/>
      <c r="E584" s="55"/>
      <c r="F584" s="12">
        <f>G578</f>
        <v>0</v>
      </c>
      <c r="G584" s="12">
        <f>G579</f>
        <v>0</v>
      </c>
    </row>
    <row r="585" spans="1:7" ht="26.25" customHeight="1">
      <c r="A585" s="41" t="s">
        <v>59</v>
      </c>
      <c r="B585" s="41"/>
      <c r="C585" s="41"/>
      <c r="D585" s="41"/>
      <c r="E585" s="41"/>
      <c r="F585" s="14">
        <f>F584</f>
        <v>0</v>
      </c>
      <c r="G585" s="14">
        <f>G584</f>
        <v>0</v>
      </c>
    </row>
    <row r="587" spans="1:7" ht="26.25" customHeight="1">
      <c r="A587" s="51" t="s">
        <v>60</v>
      </c>
      <c r="B587" s="51"/>
      <c r="C587" s="51"/>
      <c r="D587" s="51"/>
      <c r="E587" s="51"/>
      <c r="F587" s="51"/>
      <c r="G587" s="51"/>
    </row>
    <row r="589" spans="1:7" ht="45.75">
      <c r="A589" s="3" t="s">
        <v>19</v>
      </c>
      <c r="B589" s="41" t="s">
        <v>61</v>
      </c>
      <c r="C589" s="41"/>
      <c r="D589" s="41"/>
      <c r="E589" s="41"/>
      <c r="F589" s="3" t="s">
        <v>62</v>
      </c>
      <c r="G589" s="3" t="s">
        <v>63</v>
      </c>
    </row>
    <row r="590" spans="1:7" ht="31.5" customHeight="1">
      <c r="A590" s="15">
        <v>1</v>
      </c>
      <c r="B590" s="50" t="s">
        <v>41</v>
      </c>
      <c r="C590" s="50"/>
      <c r="D590" s="50"/>
      <c r="E590" s="50"/>
      <c r="F590" s="13">
        <f>E545</f>
        <v>11528712.000000002</v>
      </c>
      <c r="G590" s="13">
        <f>G545</f>
        <v>0</v>
      </c>
    </row>
    <row r="591" spans="1:7" ht="39" customHeight="1">
      <c r="A591" s="15">
        <v>2</v>
      </c>
      <c r="B591" s="50" t="s">
        <v>64</v>
      </c>
      <c r="C591" s="50"/>
      <c r="D591" s="50"/>
      <c r="E591" s="50"/>
      <c r="F591" s="13">
        <f>E558</f>
        <v>1137142.5</v>
      </c>
      <c r="G591" s="13">
        <f>G558</f>
        <v>0</v>
      </c>
    </row>
    <row r="592" spans="1:7" ht="24.75" customHeight="1">
      <c r="A592" s="15">
        <v>3</v>
      </c>
      <c r="B592" s="50" t="s">
        <v>65</v>
      </c>
      <c r="C592" s="50"/>
      <c r="D592" s="50"/>
      <c r="E592" s="50"/>
      <c r="F592" s="13">
        <f>F590+F591</f>
        <v>12665854.500000002</v>
      </c>
      <c r="G592" s="13">
        <f>G590+G591</f>
        <v>0</v>
      </c>
    </row>
    <row r="593" spans="1:7" ht="27.75" customHeight="1">
      <c r="A593" s="15">
        <v>4</v>
      </c>
      <c r="B593" s="50" t="s">
        <v>66</v>
      </c>
      <c r="C593" s="50"/>
      <c r="D593" s="50"/>
      <c r="E593" s="50"/>
      <c r="F593" s="13">
        <f>F585</f>
        <v>0</v>
      </c>
      <c r="G593" s="13">
        <f>G585</f>
        <v>0</v>
      </c>
    </row>
    <row r="594" spans="1:7" ht="18.75" customHeight="1">
      <c r="A594" s="15">
        <v>5</v>
      </c>
      <c r="B594" s="50" t="s">
        <v>67</v>
      </c>
      <c r="C594" s="50"/>
      <c r="D594" s="50"/>
      <c r="E594" s="50"/>
      <c r="F594" s="13">
        <f>F592+F593</f>
        <v>12665854.500000002</v>
      </c>
      <c r="G594" s="13">
        <f>G592+G593</f>
        <v>0</v>
      </c>
    </row>
    <row r="596" spans="1:7" ht="27" customHeight="1">
      <c r="A596" s="51" t="s">
        <v>68</v>
      </c>
      <c r="B596" s="51"/>
      <c r="C596" s="51"/>
      <c r="D596" s="51"/>
      <c r="E596" s="51"/>
      <c r="F596" s="51"/>
      <c r="G596" s="51"/>
    </row>
    <row r="598" spans="1:7" ht="89.25" customHeight="1">
      <c r="A598" s="49" t="s">
        <v>69</v>
      </c>
      <c r="B598" s="49"/>
      <c r="C598" s="49"/>
      <c r="D598" s="49"/>
      <c r="E598" s="49"/>
      <c r="F598" s="49"/>
      <c r="G598" s="49"/>
    </row>
    <row r="599" spans="1:7">
      <c r="A599" s="52" t="s">
        <v>90</v>
      </c>
      <c r="B599" s="52"/>
      <c r="C599" s="52"/>
      <c r="D599" s="52"/>
      <c r="E599" s="52"/>
      <c r="F599" s="52"/>
      <c r="G599" s="52"/>
    </row>
    <row r="600" spans="1:7">
      <c r="A600" s="43"/>
      <c r="B600" s="43"/>
      <c r="C600" s="43"/>
      <c r="D600" s="43"/>
      <c r="E600" s="43"/>
      <c r="F600" s="43"/>
      <c r="G600" s="43"/>
    </row>
    <row r="601" spans="1:7">
      <c r="A601" s="43"/>
      <c r="B601" s="43"/>
      <c r="C601" s="43"/>
      <c r="D601" s="43"/>
      <c r="E601" s="43"/>
      <c r="F601" s="43"/>
      <c r="G601" s="43"/>
    </row>
    <row r="602" spans="1:7">
      <c r="A602" s="43"/>
      <c r="B602" s="43"/>
      <c r="C602" s="43"/>
      <c r="D602" s="43"/>
      <c r="E602" s="43"/>
      <c r="F602" s="43"/>
      <c r="G602" s="43"/>
    </row>
    <row r="603" spans="1:7">
      <c r="A603" s="49" t="s">
        <v>70</v>
      </c>
      <c r="B603" s="49"/>
      <c r="C603" s="49"/>
      <c r="D603" s="49"/>
      <c r="E603" s="49"/>
      <c r="F603" s="49"/>
      <c r="G603" s="49"/>
    </row>
    <row r="604" spans="1:7">
      <c r="A604" s="42" t="s">
        <v>61</v>
      </c>
      <c r="B604" s="42"/>
      <c r="C604" s="42"/>
      <c r="D604" s="41" t="s">
        <v>71</v>
      </c>
      <c r="E604" s="41"/>
      <c r="F604" s="53" t="s">
        <v>72</v>
      </c>
      <c r="G604" s="54"/>
    </row>
    <row r="605" spans="1:7">
      <c r="A605" s="44" t="s">
        <v>73</v>
      </c>
      <c r="B605" s="43"/>
      <c r="C605" s="45"/>
      <c r="D605" s="44"/>
      <c r="E605" s="45"/>
      <c r="F605" s="44"/>
      <c r="G605" s="45"/>
    </row>
    <row r="606" spans="1:7" ht="43.5" customHeight="1">
      <c r="A606" s="46" t="s">
        <v>74</v>
      </c>
      <c r="B606" s="47"/>
      <c r="C606" s="48"/>
      <c r="D606" s="46"/>
      <c r="E606" s="48"/>
      <c r="F606" s="46"/>
      <c r="G606" s="48"/>
    </row>
    <row r="607" spans="1:7" ht="45.75" customHeight="1">
      <c r="A607" s="46" t="s">
        <v>75</v>
      </c>
      <c r="B607" s="47"/>
      <c r="C607" s="48"/>
      <c r="D607" s="46"/>
      <c r="E607" s="48"/>
      <c r="F607" s="46"/>
      <c r="G607" s="48"/>
    </row>
    <row r="609" spans="1:7">
      <c r="A609" s="51" t="s">
        <v>100</v>
      </c>
      <c r="B609" s="51"/>
      <c r="C609" s="51"/>
      <c r="D609" s="51"/>
      <c r="E609" s="51"/>
      <c r="F609" s="51"/>
      <c r="G609" s="51"/>
    </row>
    <row r="611" spans="1:7">
      <c r="A611" s="68" t="s">
        <v>23</v>
      </c>
      <c r="B611" s="68"/>
      <c r="C611" s="68"/>
      <c r="D611" s="68"/>
      <c r="E611" s="68"/>
      <c r="F611" s="68"/>
      <c r="G611" s="68"/>
    </row>
    <row r="612" spans="1:7">
      <c r="A612" s="64" t="s">
        <v>78</v>
      </c>
      <c r="B612" s="64"/>
      <c r="C612" s="64"/>
      <c r="D612" s="64"/>
      <c r="E612" s="64"/>
      <c r="F612" s="64"/>
      <c r="G612" s="64"/>
    </row>
    <row r="613" spans="1:7">
      <c r="A613" s="23">
        <f>F613+D614</f>
        <v>3</v>
      </c>
      <c r="B613" s="64" t="s">
        <v>79</v>
      </c>
      <c r="C613" s="64"/>
      <c r="D613" s="64"/>
      <c r="E613" s="64"/>
      <c r="F613" s="23"/>
      <c r="G613" s="21" t="s">
        <v>80</v>
      </c>
    </row>
    <row r="614" spans="1:7">
      <c r="A614" s="64" t="s">
        <v>81</v>
      </c>
      <c r="B614" s="64"/>
      <c r="C614" s="64"/>
      <c r="D614" s="23">
        <v>3</v>
      </c>
      <c r="E614" s="20" t="s">
        <v>82</v>
      </c>
      <c r="F614" s="20"/>
      <c r="G614" s="20"/>
    </row>
    <row r="615" spans="1:7">
      <c r="A615" s="49" t="s">
        <v>83</v>
      </c>
      <c r="B615" s="49"/>
      <c r="C615" s="49"/>
      <c r="D615" s="49"/>
      <c r="E615" s="49"/>
      <c r="F615" s="49"/>
      <c r="G615" s="49"/>
    </row>
    <row r="616" spans="1:7">
      <c r="A616" s="64" t="s">
        <v>84</v>
      </c>
      <c r="B616" s="64"/>
      <c r="C616" s="64"/>
      <c r="D616" s="22">
        <v>0.08</v>
      </c>
      <c r="E616" s="64" t="s">
        <v>85</v>
      </c>
      <c r="F616" s="64"/>
      <c r="G616" s="64"/>
    </row>
    <row r="617" spans="1:7">
      <c r="A617" s="49" t="s">
        <v>86</v>
      </c>
      <c r="B617" s="49"/>
      <c r="C617" s="49"/>
      <c r="D617" s="49"/>
      <c r="E617" s="49"/>
      <c r="F617" s="49"/>
      <c r="G617" s="49"/>
    </row>
    <row r="619" spans="1:7">
      <c r="A619" s="67" t="s">
        <v>24</v>
      </c>
      <c r="B619" s="67"/>
      <c r="C619" s="67"/>
      <c r="D619" s="67"/>
      <c r="E619" s="67"/>
      <c r="F619" s="67"/>
      <c r="G619" s="67"/>
    </row>
    <row r="621" spans="1:7" ht="80.25">
      <c r="A621" s="4" t="s">
        <v>19</v>
      </c>
      <c r="B621" s="41" t="s">
        <v>25</v>
      </c>
      <c r="C621" s="41"/>
      <c r="D621" s="41"/>
      <c r="E621" s="3" t="s">
        <v>26</v>
      </c>
      <c r="F621" s="3" t="s">
        <v>27</v>
      </c>
      <c r="G621" s="3" t="s">
        <v>28</v>
      </c>
    </row>
    <row r="622" spans="1:7">
      <c r="A622" s="55" t="s">
        <v>41</v>
      </c>
      <c r="B622" s="56"/>
      <c r="C622" s="56"/>
      <c r="D622" s="56"/>
      <c r="E622" s="55"/>
      <c r="F622" s="55"/>
      <c r="G622" s="55"/>
    </row>
    <row r="623" spans="1:7">
      <c r="A623" s="44">
        <v>1</v>
      </c>
      <c r="B623" s="57" t="s">
        <v>29</v>
      </c>
      <c r="C623" s="58"/>
      <c r="D623" s="59"/>
      <c r="E623" s="69" t="s">
        <v>87</v>
      </c>
      <c r="F623" s="70"/>
      <c r="G623" s="71"/>
    </row>
    <row r="624" spans="1:7" ht="36" customHeight="1">
      <c r="A624" s="44"/>
      <c r="B624" s="80" t="s">
        <v>30</v>
      </c>
      <c r="C624" s="123"/>
      <c r="D624" s="82"/>
      <c r="E624" s="72"/>
      <c r="F624" s="73"/>
      <c r="G624" s="74"/>
    </row>
    <row r="625" spans="1:7" ht="54" customHeight="1">
      <c r="A625" s="44">
        <v>2</v>
      </c>
      <c r="B625" s="57" t="s">
        <v>31</v>
      </c>
      <c r="C625" s="58"/>
      <c r="D625" s="59"/>
      <c r="E625" s="69" t="s">
        <v>87</v>
      </c>
      <c r="F625" s="70"/>
      <c r="G625" s="71"/>
    </row>
    <row r="626" spans="1:7" ht="108" customHeight="1">
      <c r="A626" s="44"/>
      <c r="B626" s="60" t="s">
        <v>32</v>
      </c>
      <c r="C626" s="77"/>
      <c r="D626" s="78"/>
      <c r="E626" s="72"/>
      <c r="F626" s="73"/>
      <c r="G626" s="74"/>
    </row>
    <row r="627" spans="1:7" ht="48" customHeight="1">
      <c r="A627" s="75">
        <v>3</v>
      </c>
      <c r="B627" s="57" t="s">
        <v>33</v>
      </c>
      <c r="C627" s="58"/>
      <c r="D627" s="59"/>
      <c r="E627" s="69" t="s">
        <v>87</v>
      </c>
      <c r="F627" s="70"/>
      <c r="G627" s="71"/>
    </row>
    <row r="628" spans="1:7" ht="60" customHeight="1">
      <c r="A628" s="76"/>
      <c r="B628" s="60" t="s">
        <v>34</v>
      </c>
      <c r="C628" s="61"/>
      <c r="D628" s="62"/>
      <c r="E628" s="72"/>
      <c r="F628" s="73"/>
      <c r="G628" s="74"/>
    </row>
    <row r="629" spans="1:7" ht="27.75" customHeight="1">
      <c r="A629" s="75">
        <v>4</v>
      </c>
      <c r="B629" s="57" t="s">
        <v>35</v>
      </c>
      <c r="C629" s="58"/>
      <c r="D629" s="59"/>
      <c r="E629" s="69" t="s">
        <v>87</v>
      </c>
      <c r="F629" s="70"/>
      <c r="G629" s="71"/>
    </row>
    <row r="630" spans="1:7" ht="72" customHeight="1">
      <c r="A630" s="76"/>
      <c r="B630" s="60" t="s">
        <v>36</v>
      </c>
      <c r="C630" s="61"/>
      <c r="D630" s="62"/>
      <c r="E630" s="72"/>
      <c r="F630" s="73"/>
      <c r="G630" s="74"/>
    </row>
    <row r="631" spans="1:7" ht="15.75" customHeight="1">
      <c r="A631" s="7">
        <v>5</v>
      </c>
      <c r="B631" s="75" t="s">
        <v>37</v>
      </c>
      <c r="C631" s="93"/>
      <c r="D631" s="94"/>
      <c r="E631" s="10">
        <f>E632</f>
        <v>178549.60500000001</v>
      </c>
      <c r="F631" s="69" t="s">
        <v>89</v>
      </c>
      <c r="G631" s="71"/>
    </row>
    <row r="632" spans="1:7">
      <c r="A632" s="56">
        <v>6</v>
      </c>
      <c r="B632" s="57" t="s">
        <v>88</v>
      </c>
      <c r="C632" s="58"/>
      <c r="D632" s="59"/>
      <c r="E632" s="10">
        <f>(0.03*4407)/100*370*365</f>
        <v>178549.60500000001</v>
      </c>
      <c r="F632" s="91"/>
      <c r="G632" s="92"/>
    </row>
    <row r="633" spans="1:7" s="38" customFormat="1" ht="60" customHeight="1">
      <c r="A633" s="83"/>
      <c r="B633" s="60" t="s">
        <v>101</v>
      </c>
      <c r="C633" s="61"/>
      <c r="D633" s="62"/>
      <c r="E633" s="36" t="s">
        <v>263</v>
      </c>
      <c r="F633" s="72"/>
      <c r="G633" s="74"/>
    </row>
    <row r="634" spans="1:7">
      <c r="A634" s="7">
        <v>7</v>
      </c>
      <c r="B634" s="75" t="s">
        <v>38</v>
      </c>
      <c r="C634" s="93"/>
      <c r="D634" s="94"/>
      <c r="E634" s="10">
        <f>SUM(E623:E631)</f>
        <v>178549.60500000001</v>
      </c>
      <c r="F634" s="10">
        <f>SUM(F623:F631)</f>
        <v>0</v>
      </c>
      <c r="G634" s="10">
        <f>SUM(G623:G631)</f>
        <v>0</v>
      </c>
    </row>
    <row r="635" spans="1:7">
      <c r="A635" s="7">
        <v>8</v>
      </c>
      <c r="B635" s="57" t="s">
        <v>39</v>
      </c>
      <c r="C635" s="58"/>
      <c r="D635" s="59"/>
      <c r="E635" s="44">
        <v>3</v>
      </c>
      <c r="F635" s="43"/>
      <c r="G635" s="45"/>
    </row>
    <row r="636" spans="1:7">
      <c r="A636" s="7">
        <v>9</v>
      </c>
      <c r="B636" s="55" t="s">
        <v>40</v>
      </c>
      <c r="C636" s="55"/>
      <c r="D636" s="55"/>
      <c r="E636" s="10">
        <f>E634*E635</f>
        <v>535648.81500000006</v>
      </c>
      <c r="F636" s="8"/>
      <c r="G636" s="10">
        <f>G634*E635</f>
        <v>0</v>
      </c>
    </row>
    <row r="637" spans="1:7" ht="33.75" customHeight="1">
      <c r="A637" s="46" t="s">
        <v>42</v>
      </c>
      <c r="B637" s="47"/>
      <c r="C637" s="47"/>
      <c r="D637" s="47"/>
      <c r="E637" s="47"/>
      <c r="F637" s="47"/>
      <c r="G637" s="48"/>
    </row>
    <row r="638" spans="1:7" ht="35.25" customHeight="1">
      <c r="A638" s="56">
        <v>9</v>
      </c>
      <c r="B638" s="46" t="s">
        <v>43</v>
      </c>
      <c r="C638" s="47"/>
      <c r="D638" s="48"/>
      <c r="E638" s="89">
        <f>1*4173/21/8</f>
        <v>24.839285714285715</v>
      </c>
      <c r="F638" s="107" t="s">
        <v>89</v>
      </c>
      <c r="G638" s="108"/>
    </row>
    <row r="639" spans="1:7" ht="63.75" customHeight="1">
      <c r="A639" s="83"/>
      <c r="B639" s="84" t="s">
        <v>44</v>
      </c>
      <c r="C639" s="85"/>
      <c r="D639" s="86"/>
      <c r="E639" s="90"/>
      <c r="F639" s="109"/>
      <c r="G639" s="110"/>
    </row>
    <row r="640" spans="1:7" ht="30" customHeight="1">
      <c r="A640" s="56">
        <v>10</v>
      </c>
      <c r="B640" s="46" t="s">
        <v>45</v>
      </c>
      <c r="C640" s="47"/>
      <c r="D640" s="48"/>
      <c r="E640" s="89">
        <f>10*4173/21/8</f>
        <v>248.39285714285714</v>
      </c>
      <c r="F640" s="109"/>
      <c r="G640" s="110"/>
    </row>
    <row r="641" spans="1:7" ht="84" customHeight="1">
      <c r="A641" s="83"/>
      <c r="B641" s="84" t="s">
        <v>48</v>
      </c>
      <c r="C641" s="85"/>
      <c r="D641" s="86"/>
      <c r="E641" s="90"/>
      <c r="F641" s="109"/>
      <c r="G641" s="110"/>
    </row>
    <row r="642" spans="1:7" ht="18.75" customHeight="1">
      <c r="A642" s="56">
        <v>11</v>
      </c>
      <c r="B642" s="46" t="s">
        <v>46</v>
      </c>
      <c r="C642" s="47"/>
      <c r="D642" s="48"/>
      <c r="E642" s="89">
        <f>10*4173/21/8</f>
        <v>248.39285714285714</v>
      </c>
      <c r="F642" s="109"/>
      <c r="G642" s="110"/>
    </row>
    <row r="643" spans="1:7" ht="168" customHeight="1">
      <c r="A643" s="83"/>
      <c r="B643" s="84" t="s">
        <v>49</v>
      </c>
      <c r="C643" s="85"/>
      <c r="D643" s="86"/>
      <c r="E643" s="90"/>
      <c r="F643" s="111"/>
      <c r="G643" s="112"/>
    </row>
    <row r="644" spans="1:7" ht="27" customHeight="1">
      <c r="A644" s="87">
        <v>12</v>
      </c>
      <c r="B644" s="46" t="s">
        <v>47</v>
      </c>
      <c r="C644" s="47"/>
      <c r="D644" s="48"/>
      <c r="E644" s="113" t="s">
        <v>89</v>
      </c>
      <c r="F644" s="114"/>
      <c r="G644" s="115"/>
    </row>
    <row r="645" spans="1:7" ht="60" customHeight="1">
      <c r="A645" s="88"/>
      <c r="B645" s="84" t="s">
        <v>50</v>
      </c>
      <c r="C645" s="85"/>
      <c r="D645" s="86"/>
      <c r="E645" s="116"/>
      <c r="F645" s="117"/>
      <c r="G645" s="118"/>
    </row>
    <row r="646" spans="1:7">
      <c r="A646" s="9">
        <v>13</v>
      </c>
      <c r="B646" s="44" t="s">
        <v>37</v>
      </c>
      <c r="C646" s="43"/>
      <c r="D646" s="45"/>
      <c r="E646" s="104" t="s">
        <v>89</v>
      </c>
      <c r="F646" s="105"/>
      <c r="G646" s="106"/>
    </row>
    <row r="647" spans="1:7">
      <c r="A647" s="9">
        <v>14</v>
      </c>
      <c r="B647" s="44" t="s">
        <v>38</v>
      </c>
      <c r="C647" s="43"/>
      <c r="D647" s="45"/>
      <c r="E647" s="12">
        <f>SUM(E638:E646)</f>
        <v>521.625</v>
      </c>
      <c r="F647" s="12">
        <f>SUM(F638:F646)</f>
        <v>0</v>
      </c>
      <c r="G647" s="12">
        <f>SUM(G638:G646)</f>
        <v>0</v>
      </c>
    </row>
    <row r="648" spans="1:7" ht="44.25" customHeight="1">
      <c r="A648" s="15">
        <v>15</v>
      </c>
      <c r="B648" s="46" t="s">
        <v>39</v>
      </c>
      <c r="C648" s="47"/>
      <c r="D648" s="48"/>
      <c r="E648" s="46">
        <f>E635</f>
        <v>3</v>
      </c>
      <c r="F648" s="47"/>
      <c r="G648" s="48"/>
    </row>
    <row r="649" spans="1:7">
      <c r="A649" s="9">
        <v>16</v>
      </c>
      <c r="B649" s="44" t="s">
        <v>40</v>
      </c>
      <c r="C649" s="43"/>
      <c r="D649" s="45"/>
      <c r="E649" s="12">
        <f>E647*E648</f>
        <v>1564.875</v>
      </c>
      <c r="F649" s="8"/>
      <c r="G649" s="16">
        <f>G647*E648</f>
        <v>0</v>
      </c>
    </row>
    <row r="651" spans="1:7">
      <c r="A651" s="67" t="s">
        <v>51</v>
      </c>
      <c r="B651" s="67"/>
      <c r="C651" s="67"/>
      <c r="D651" s="67"/>
      <c r="E651" s="67"/>
      <c r="F651" s="67"/>
      <c r="G651" s="67"/>
    </row>
    <row r="653" spans="1:7" ht="39.75" customHeight="1">
      <c r="A653" s="49" t="s">
        <v>52</v>
      </c>
      <c r="B653" s="49"/>
      <c r="C653" s="49"/>
      <c r="D653" s="49"/>
      <c r="E653" s="49"/>
      <c r="F653" s="49"/>
      <c r="G653" s="49"/>
    </row>
    <row r="654" spans="1:7">
      <c r="A654" s="20"/>
      <c r="B654" s="20"/>
      <c r="C654" s="20"/>
      <c r="D654" s="20"/>
      <c r="E654" s="20"/>
      <c r="F654" s="20"/>
      <c r="G654" s="20"/>
    </row>
    <row r="655" spans="1:7">
      <c r="A655" s="119" t="s">
        <v>53</v>
      </c>
      <c r="B655" s="119"/>
      <c r="C655" s="119"/>
      <c r="D655" s="119"/>
      <c r="E655" s="119"/>
      <c r="F655" s="119"/>
      <c r="G655" s="119"/>
    </row>
    <row r="656" spans="1:7">
      <c r="A656" s="120" t="s">
        <v>259</v>
      </c>
      <c r="B656" s="120"/>
      <c r="C656" s="120"/>
      <c r="D656" s="120"/>
      <c r="E656" s="120"/>
      <c r="F656" s="120"/>
      <c r="G656" s="120"/>
    </row>
    <row r="657" spans="1:7">
      <c r="A657" s="121" t="s">
        <v>54</v>
      </c>
      <c r="B657" s="121"/>
      <c r="C657" s="121"/>
      <c r="D657" s="121"/>
      <c r="E657" s="121"/>
      <c r="F657" s="121"/>
      <c r="G657" s="121"/>
    </row>
    <row r="659" spans="1:7" ht="224.25" customHeight="1">
      <c r="A659" s="122" t="s">
        <v>0</v>
      </c>
      <c r="B659" s="122"/>
      <c r="C659" s="1" t="s">
        <v>1</v>
      </c>
      <c r="D659" s="11" t="s">
        <v>2</v>
      </c>
      <c r="E659" s="11" t="s">
        <v>3</v>
      </c>
      <c r="F659" s="11" t="s">
        <v>4</v>
      </c>
      <c r="G659" s="11" t="s">
        <v>5</v>
      </c>
    </row>
    <row r="660" spans="1:7" ht="57.75" customHeight="1">
      <c r="A660" s="50" t="s">
        <v>6</v>
      </c>
      <c r="B660" s="50"/>
      <c r="C660" s="95" t="s">
        <v>89</v>
      </c>
      <c r="D660" s="96"/>
      <c r="E660" s="96"/>
      <c r="F660" s="96"/>
      <c r="G660" s="97"/>
    </row>
    <row r="661" spans="1:7" ht="99" customHeight="1">
      <c r="A661" s="50" t="s">
        <v>7</v>
      </c>
      <c r="B661" s="50"/>
      <c r="C661" s="98"/>
      <c r="D661" s="125"/>
      <c r="E661" s="125"/>
      <c r="F661" s="125"/>
      <c r="G661" s="100"/>
    </row>
    <row r="662" spans="1:7">
      <c r="A662" s="50" t="s">
        <v>8</v>
      </c>
      <c r="B662" s="50"/>
      <c r="C662" s="98"/>
      <c r="D662" s="125"/>
      <c r="E662" s="125"/>
      <c r="F662" s="125"/>
      <c r="G662" s="100"/>
    </row>
    <row r="663" spans="1:7">
      <c r="A663" s="50" t="s">
        <v>9</v>
      </c>
      <c r="B663" s="50"/>
      <c r="C663" s="98"/>
      <c r="D663" s="125"/>
      <c r="E663" s="125"/>
      <c r="F663" s="125"/>
      <c r="G663" s="100"/>
    </row>
    <row r="664" spans="1:7" ht="95.25" customHeight="1">
      <c r="A664" s="50" t="s">
        <v>10</v>
      </c>
      <c r="B664" s="50"/>
      <c r="C664" s="98"/>
      <c r="D664" s="125"/>
      <c r="E664" s="125"/>
      <c r="F664" s="125"/>
      <c r="G664" s="100"/>
    </row>
    <row r="665" spans="1:7" ht="60.75" customHeight="1">
      <c r="A665" s="50" t="s">
        <v>11</v>
      </c>
      <c r="B665" s="50"/>
      <c r="C665" s="98"/>
      <c r="D665" s="125"/>
      <c r="E665" s="125"/>
      <c r="F665" s="125"/>
      <c r="G665" s="100"/>
    </row>
    <row r="666" spans="1:7" ht="57" customHeight="1">
      <c r="A666" s="50" t="s">
        <v>12</v>
      </c>
      <c r="B666" s="50"/>
      <c r="C666" s="98"/>
      <c r="D666" s="125"/>
      <c r="E666" s="125"/>
      <c r="F666" s="125"/>
      <c r="G666" s="100"/>
    </row>
    <row r="667" spans="1:7" ht="42.75" customHeight="1">
      <c r="A667" s="50" t="s">
        <v>13</v>
      </c>
      <c r="B667" s="50"/>
      <c r="C667" s="98"/>
      <c r="D667" s="125"/>
      <c r="E667" s="125"/>
      <c r="F667" s="125"/>
      <c r="G667" s="100"/>
    </row>
    <row r="668" spans="1:7">
      <c r="A668" s="50" t="s">
        <v>14</v>
      </c>
      <c r="B668" s="50"/>
      <c r="C668" s="101"/>
      <c r="D668" s="102"/>
      <c r="E668" s="102"/>
      <c r="F668" s="102"/>
      <c r="G668" s="103"/>
    </row>
    <row r="669" spans="1:7">
      <c r="A669" s="41" t="s">
        <v>15</v>
      </c>
      <c r="B669" s="41"/>
      <c r="C669" s="41"/>
      <c r="D669" s="41"/>
      <c r="E669" s="41"/>
      <c r="F669" s="41"/>
      <c r="G669" s="12">
        <f>SUM(G660:G668)</f>
        <v>0</v>
      </c>
    </row>
    <row r="670" spans="1:7">
      <c r="A670" s="41" t="s">
        <v>16</v>
      </c>
      <c r="B670" s="41"/>
      <c r="C670" s="41"/>
      <c r="D670" s="41"/>
      <c r="E670" s="41"/>
      <c r="F670" s="41"/>
      <c r="G670" s="12">
        <f>G669*5</f>
        <v>0</v>
      </c>
    </row>
    <row r="672" spans="1:7" ht="48.75" customHeight="1">
      <c r="A672" s="49" t="s">
        <v>55</v>
      </c>
      <c r="B672" s="49"/>
      <c r="C672" s="49"/>
      <c r="D672" s="49"/>
      <c r="E672" s="49"/>
      <c r="F672" s="49"/>
      <c r="G672" s="49"/>
    </row>
    <row r="674" spans="1:7" ht="89.25">
      <c r="A674" s="3" t="s">
        <v>19</v>
      </c>
      <c r="B674" s="41" t="s">
        <v>56</v>
      </c>
      <c r="C674" s="41"/>
      <c r="D674" s="41"/>
      <c r="E674" s="41"/>
      <c r="F674" s="3" t="s">
        <v>57</v>
      </c>
      <c r="G674" s="3" t="s">
        <v>58</v>
      </c>
    </row>
    <row r="675" spans="1:7">
      <c r="A675" s="9">
        <v>1</v>
      </c>
      <c r="B675" s="55" t="str">
        <f>A656</f>
        <v>Білгород-Дністровська міська рада</v>
      </c>
      <c r="C675" s="55"/>
      <c r="D675" s="55"/>
      <c r="E675" s="55"/>
      <c r="F675" s="12">
        <f>G669</f>
        <v>0</v>
      </c>
      <c r="G675" s="12">
        <f>G670</f>
        <v>0</v>
      </c>
    </row>
    <row r="676" spans="1:7" ht="27.75" customHeight="1">
      <c r="A676" s="41" t="s">
        <v>59</v>
      </c>
      <c r="B676" s="41"/>
      <c r="C676" s="41"/>
      <c r="D676" s="41"/>
      <c r="E676" s="41"/>
      <c r="F676" s="14">
        <f>F675</f>
        <v>0</v>
      </c>
      <c r="G676" s="14">
        <f>G675</f>
        <v>0</v>
      </c>
    </row>
    <row r="678" spans="1:7" ht="30" customHeight="1">
      <c r="A678" s="51" t="s">
        <v>60</v>
      </c>
      <c r="B678" s="51"/>
      <c r="C678" s="51"/>
      <c r="D678" s="51"/>
      <c r="E678" s="51"/>
      <c r="F678" s="51"/>
      <c r="G678" s="51"/>
    </row>
    <row r="680" spans="1:7" ht="45.75">
      <c r="A680" s="3" t="s">
        <v>19</v>
      </c>
      <c r="B680" s="41" t="s">
        <v>61</v>
      </c>
      <c r="C680" s="41"/>
      <c r="D680" s="41"/>
      <c r="E680" s="41"/>
      <c r="F680" s="3" t="s">
        <v>62</v>
      </c>
      <c r="G680" s="3" t="s">
        <v>63</v>
      </c>
    </row>
    <row r="681" spans="1:7" ht="36.75" customHeight="1">
      <c r="A681" s="15">
        <v>1</v>
      </c>
      <c r="B681" s="50" t="s">
        <v>41</v>
      </c>
      <c r="C681" s="50"/>
      <c r="D681" s="50"/>
      <c r="E681" s="50"/>
      <c r="F681" s="13">
        <f>E636</f>
        <v>535648.81500000006</v>
      </c>
      <c r="G681" s="13">
        <f>G636</f>
        <v>0</v>
      </c>
    </row>
    <row r="682" spans="1:7" ht="39" customHeight="1">
      <c r="A682" s="15">
        <v>2</v>
      </c>
      <c r="B682" s="50" t="s">
        <v>64</v>
      </c>
      <c r="C682" s="50"/>
      <c r="D682" s="50"/>
      <c r="E682" s="50"/>
      <c r="F682" s="13">
        <f>E649</f>
        <v>1564.875</v>
      </c>
      <c r="G682" s="13">
        <f>G649</f>
        <v>0</v>
      </c>
    </row>
    <row r="683" spans="1:7" ht="33" customHeight="1">
      <c r="A683" s="15">
        <v>3</v>
      </c>
      <c r="B683" s="50" t="s">
        <v>65</v>
      </c>
      <c r="C683" s="50"/>
      <c r="D683" s="50"/>
      <c r="E683" s="50"/>
      <c r="F683" s="13">
        <f>F681+F682</f>
        <v>537213.69000000006</v>
      </c>
      <c r="G683" s="13">
        <f>G681+G682</f>
        <v>0</v>
      </c>
    </row>
    <row r="684" spans="1:7" ht="33" customHeight="1">
      <c r="A684" s="15">
        <v>4</v>
      </c>
      <c r="B684" s="50" t="s">
        <v>66</v>
      </c>
      <c r="C684" s="50"/>
      <c r="D684" s="50"/>
      <c r="E684" s="50"/>
      <c r="F684" s="13">
        <f>F676</f>
        <v>0</v>
      </c>
      <c r="G684" s="13">
        <f>G676</f>
        <v>0</v>
      </c>
    </row>
    <row r="685" spans="1:7" ht="16.5" customHeight="1">
      <c r="A685" s="15">
        <v>5</v>
      </c>
      <c r="B685" s="50" t="s">
        <v>67</v>
      </c>
      <c r="C685" s="50"/>
      <c r="D685" s="50"/>
      <c r="E685" s="50"/>
      <c r="F685" s="13">
        <f>F683+F684</f>
        <v>537213.69000000006</v>
      </c>
      <c r="G685" s="13">
        <f>G683+G684</f>
        <v>0</v>
      </c>
    </row>
    <row r="687" spans="1:7" ht="27.75" customHeight="1">
      <c r="A687" s="51" t="s">
        <v>68</v>
      </c>
      <c r="B687" s="51"/>
      <c r="C687" s="51"/>
      <c r="D687" s="51"/>
      <c r="E687" s="51"/>
      <c r="F687" s="51"/>
      <c r="G687" s="51"/>
    </row>
    <row r="689" spans="1:7" ht="88.5" customHeight="1">
      <c r="A689" s="49" t="s">
        <v>69</v>
      </c>
      <c r="B689" s="49"/>
      <c r="C689" s="49"/>
      <c r="D689" s="49"/>
      <c r="E689" s="49"/>
      <c r="F689" s="49"/>
      <c r="G689" s="49"/>
    </row>
    <row r="690" spans="1:7">
      <c r="A690" s="52" t="s">
        <v>90</v>
      </c>
      <c r="B690" s="52"/>
      <c r="C690" s="52"/>
      <c r="D690" s="52"/>
      <c r="E690" s="52"/>
      <c r="F690" s="52"/>
      <c r="G690" s="52"/>
    </row>
    <row r="691" spans="1:7">
      <c r="A691" s="43"/>
      <c r="B691" s="43"/>
      <c r="C691" s="43"/>
      <c r="D691" s="43"/>
      <c r="E691" s="43"/>
      <c r="F691" s="43"/>
      <c r="G691" s="43"/>
    </row>
    <row r="692" spans="1:7">
      <c r="A692" s="43"/>
      <c r="B692" s="43"/>
      <c r="C692" s="43"/>
      <c r="D692" s="43"/>
      <c r="E692" s="43"/>
      <c r="F692" s="43"/>
      <c r="G692" s="43"/>
    </row>
    <row r="693" spans="1:7">
      <c r="A693" s="43"/>
      <c r="B693" s="43"/>
      <c r="C693" s="43"/>
      <c r="D693" s="43"/>
      <c r="E693" s="43"/>
      <c r="F693" s="43"/>
      <c r="G693" s="43"/>
    </row>
    <row r="694" spans="1:7" ht="40.5" customHeight="1">
      <c r="A694" s="49" t="s">
        <v>70</v>
      </c>
      <c r="B694" s="49"/>
      <c r="C694" s="49"/>
      <c r="D694" s="49"/>
      <c r="E694" s="49"/>
      <c r="F694" s="49"/>
      <c r="G694" s="49"/>
    </row>
    <row r="695" spans="1:7">
      <c r="A695" s="42" t="s">
        <v>61</v>
      </c>
      <c r="B695" s="42"/>
      <c r="C695" s="42"/>
      <c r="D695" s="41" t="s">
        <v>71</v>
      </c>
      <c r="E695" s="41"/>
      <c r="F695" s="53" t="s">
        <v>72</v>
      </c>
      <c r="G695" s="54"/>
    </row>
    <row r="696" spans="1:7">
      <c r="A696" s="44" t="s">
        <v>73</v>
      </c>
      <c r="B696" s="43"/>
      <c r="C696" s="45"/>
      <c r="D696" s="44"/>
      <c r="E696" s="45"/>
      <c r="F696" s="44"/>
      <c r="G696" s="45"/>
    </row>
    <row r="697" spans="1:7" ht="43.5" customHeight="1">
      <c r="A697" s="46" t="s">
        <v>74</v>
      </c>
      <c r="B697" s="47"/>
      <c r="C697" s="48"/>
      <c r="D697" s="46"/>
      <c r="E697" s="48"/>
      <c r="F697" s="46"/>
      <c r="G697" s="48"/>
    </row>
    <row r="698" spans="1:7">
      <c r="A698" s="46" t="s">
        <v>75</v>
      </c>
      <c r="B698" s="47"/>
      <c r="C698" s="48"/>
      <c r="D698" s="46"/>
      <c r="E698" s="48"/>
      <c r="F698" s="46"/>
      <c r="G698" s="48"/>
    </row>
    <row r="699" spans="1:7">
      <c r="A699" s="39"/>
      <c r="B699" s="39"/>
      <c r="C699" s="39"/>
      <c r="D699" s="39"/>
      <c r="E699" s="39"/>
      <c r="F699" s="39"/>
      <c r="G699" s="39"/>
    </row>
    <row r="700" spans="1:7">
      <c r="A700" s="39"/>
      <c r="B700" s="39"/>
      <c r="C700" s="39"/>
      <c r="D700" s="39"/>
      <c r="E700" s="39"/>
      <c r="F700" s="39"/>
      <c r="G700" s="39"/>
    </row>
    <row r="701" spans="1:7" ht="18.75">
      <c r="A701" s="160" t="s">
        <v>233</v>
      </c>
      <c r="B701" s="160"/>
      <c r="C701" s="160"/>
      <c r="D701" s="160"/>
      <c r="E701" s="160"/>
      <c r="F701" s="160"/>
      <c r="G701" s="160"/>
    </row>
    <row r="702" spans="1:7" ht="18.75">
      <c r="A702" s="157" t="s">
        <v>234</v>
      </c>
      <c r="B702" s="157"/>
      <c r="C702" s="157"/>
      <c r="D702" s="157"/>
      <c r="E702" s="157"/>
      <c r="F702" s="157"/>
      <c r="G702" s="157"/>
    </row>
    <row r="703" spans="1:7" ht="18.75">
      <c r="A703" s="156" t="s">
        <v>235</v>
      </c>
      <c r="B703" s="156"/>
      <c r="C703" s="156"/>
      <c r="D703" s="156"/>
      <c r="E703" s="156"/>
      <c r="F703" s="156"/>
      <c r="G703" s="156"/>
    </row>
    <row r="704" spans="1:7" ht="18.75">
      <c r="A704" s="25"/>
      <c r="B704" s="25"/>
      <c r="C704" s="25"/>
      <c r="D704" s="25"/>
      <c r="E704" s="25"/>
      <c r="F704" s="25"/>
      <c r="G704" s="25"/>
    </row>
    <row r="705" spans="1:7" ht="18.75">
      <c r="A705" s="160" t="s">
        <v>236</v>
      </c>
      <c r="B705" s="160"/>
      <c r="C705" s="160"/>
      <c r="D705" s="160"/>
      <c r="E705" s="160"/>
      <c r="F705" s="160"/>
      <c r="G705" s="160"/>
    </row>
    <row r="706" spans="1:7" ht="18.75">
      <c r="A706" s="157" t="s">
        <v>237</v>
      </c>
      <c r="B706" s="157"/>
      <c r="C706" s="157"/>
      <c r="D706" s="157"/>
      <c r="E706" s="157"/>
      <c r="F706" s="157"/>
      <c r="G706" s="157"/>
    </row>
    <row r="707" spans="1:7" ht="18.75">
      <c r="A707" s="156" t="s">
        <v>238</v>
      </c>
      <c r="B707" s="156"/>
      <c r="C707" s="156"/>
      <c r="D707" s="156"/>
      <c r="E707" s="156"/>
      <c r="F707" s="156"/>
      <c r="G707" s="156"/>
    </row>
    <row r="708" spans="1:7" ht="18.75">
      <c r="A708" s="157" t="s">
        <v>280</v>
      </c>
      <c r="B708" s="157"/>
      <c r="C708" s="157"/>
      <c r="D708" s="157"/>
      <c r="E708" s="157"/>
      <c r="F708" s="157"/>
      <c r="G708" s="40" t="s">
        <v>264</v>
      </c>
    </row>
    <row r="709" spans="1:7" ht="18.75">
      <c r="A709" s="25" t="s">
        <v>265</v>
      </c>
      <c r="B709" s="25"/>
      <c r="C709" s="25"/>
      <c r="D709" s="25"/>
      <c r="E709" s="25"/>
      <c r="F709" s="25"/>
      <c r="G709" s="40"/>
    </row>
    <row r="710" spans="1:7" ht="18.75">
      <c r="A710" s="157" t="s">
        <v>239</v>
      </c>
      <c r="B710" s="157"/>
      <c r="C710" s="157"/>
      <c r="D710" s="157"/>
      <c r="E710" s="157"/>
      <c r="F710" s="157"/>
      <c r="G710" s="157"/>
    </row>
    <row r="711" spans="1:7" ht="18.75">
      <c r="A711" s="156" t="s">
        <v>240</v>
      </c>
      <c r="B711" s="156"/>
      <c r="C711" s="156"/>
      <c r="D711" s="156"/>
      <c r="E711" s="156"/>
      <c r="F711" s="156"/>
      <c r="G711" s="156"/>
    </row>
    <row r="712" spans="1:7" ht="18.75" customHeight="1">
      <c r="A712" s="156" t="s">
        <v>241</v>
      </c>
      <c r="B712" s="156"/>
      <c r="C712" s="156"/>
      <c r="D712" s="156"/>
      <c r="E712" s="156"/>
      <c r="F712" s="156"/>
      <c r="G712" s="156"/>
    </row>
    <row r="713" spans="1:7" ht="18.75">
      <c r="A713" s="156" t="s">
        <v>242</v>
      </c>
      <c r="B713" s="156"/>
      <c r="C713" s="156"/>
      <c r="D713" s="156"/>
      <c r="E713" s="156"/>
      <c r="F713" s="156"/>
      <c r="G713" s="156"/>
    </row>
    <row r="714" spans="1:7" ht="18.75">
      <c r="A714" s="156" t="s">
        <v>243</v>
      </c>
      <c r="B714" s="156"/>
      <c r="C714" s="156"/>
      <c r="D714" s="156"/>
      <c r="E714" s="156"/>
      <c r="F714" s="156"/>
      <c r="G714" s="156"/>
    </row>
    <row r="715" spans="1:7" ht="18.75">
      <c r="A715" s="156" t="s">
        <v>244</v>
      </c>
      <c r="B715" s="156"/>
      <c r="C715" s="156"/>
      <c r="D715" s="156"/>
      <c r="E715" s="156"/>
      <c r="F715" s="156"/>
      <c r="G715" s="156"/>
    </row>
    <row r="716" spans="1:7" ht="18.75">
      <c r="A716" s="162" t="s">
        <v>245</v>
      </c>
      <c r="B716" s="162"/>
      <c r="C716" s="162"/>
      <c r="D716" s="162"/>
      <c r="E716" s="162"/>
      <c r="F716" s="25"/>
      <c r="G716" s="25"/>
    </row>
    <row r="717" spans="1:7" ht="18.75">
      <c r="A717" s="158" t="s">
        <v>278</v>
      </c>
      <c r="B717" s="159"/>
      <c r="C717" s="159"/>
      <c r="D717" s="159"/>
      <c r="E717" s="159"/>
      <c r="F717" s="159"/>
      <c r="G717" s="159"/>
    </row>
    <row r="718" spans="1:7" ht="18.75">
      <c r="A718" s="156" t="s">
        <v>246</v>
      </c>
      <c r="B718" s="156"/>
      <c r="C718" s="156"/>
      <c r="D718" s="156"/>
      <c r="E718" s="156"/>
      <c r="F718" s="156"/>
      <c r="G718" s="156"/>
    </row>
    <row r="719" spans="1:7" ht="18.75">
      <c r="A719" s="25"/>
      <c r="B719" s="25"/>
      <c r="C719" s="25"/>
      <c r="D719" s="25"/>
      <c r="E719" s="25"/>
      <c r="F719" s="25"/>
      <c r="G719" s="25"/>
    </row>
    <row r="720" spans="1:7" ht="39.950000000000003" customHeight="1">
      <c r="A720" s="161" t="s">
        <v>247</v>
      </c>
      <c r="B720" s="160"/>
      <c r="C720" s="160"/>
      <c r="D720" s="160"/>
      <c r="E720" s="160"/>
      <c r="F720" s="160"/>
      <c r="G720" s="160"/>
    </row>
    <row r="721" spans="1:7" ht="18.75">
      <c r="A721" s="157" t="s">
        <v>248</v>
      </c>
      <c r="B721" s="157"/>
      <c r="C721" s="157"/>
      <c r="D721" s="157"/>
      <c r="E721" s="157"/>
      <c r="F721" s="157"/>
      <c r="G721" s="157"/>
    </row>
    <row r="722" spans="1:7" ht="18.75">
      <c r="A722" s="157" t="s">
        <v>249</v>
      </c>
      <c r="B722" s="157"/>
      <c r="C722" s="157"/>
      <c r="D722" s="157"/>
      <c r="E722" s="157"/>
      <c r="F722" s="157"/>
      <c r="G722" s="157"/>
    </row>
    <row r="723" spans="1:7" ht="18.75">
      <c r="A723" s="156" t="s">
        <v>250</v>
      </c>
      <c r="B723" s="156"/>
      <c r="C723" s="156"/>
      <c r="D723" s="156"/>
      <c r="E723" s="156"/>
      <c r="F723" s="156"/>
      <c r="G723" s="156"/>
    </row>
    <row r="724" spans="1:7" ht="18.75">
      <c r="A724" s="157" t="s">
        <v>251</v>
      </c>
      <c r="B724" s="157"/>
      <c r="C724" s="157"/>
      <c r="D724" s="157"/>
      <c r="E724" s="157"/>
      <c r="F724" s="157"/>
      <c r="G724" s="157"/>
    </row>
    <row r="725" spans="1:7" ht="18.75">
      <c r="A725" s="157" t="s">
        <v>252</v>
      </c>
      <c r="B725" s="157"/>
      <c r="C725" s="157"/>
      <c r="D725" s="157"/>
      <c r="E725" s="157"/>
      <c r="F725" s="157"/>
      <c r="G725" s="157"/>
    </row>
    <row r="726" spans="1:7" ht="18.75">
      <c r="A726" s="156" t="s">
        <v>253</v>
      </c>
      <c r="B726" s="156"/>
      <c r="C726" s="156"/>
      <c r="D726" s="156"/>
      <c r="E726" s="156"/>
      <c r="F726" s="156"/>
      <c r="G726" s="156"/>
    </row>
  </sheetData>
  <sheetProtection selectLockedCells="1" selectUnlockedCells="1"/>
  <protectedRanges>
    <protectedRange sqref="B162:D162 B164:D164 B166:D166 B168:D171 B183:D183 B185:D185 B187:D187 B189:D190 B175:D177" name="Діапазон12"/>
    <protectedRange sqref="A140:G141" name="Діапазон10"/>
    <protectedRange sqref="A234:G237" name="Діапазон8"/>
    <protectedRange sqref="C204:F212" name="Діапазон6"/>
    <protectedRange sqref="E182:G190" name="Діапазон4"/>
    <protectedRange sqref="E161:G171 E175:G177" name="Діапазон2"/>
    <protectedRange sqref="A144:G147" name="Діапазон1"/>
    <protectedRange sqref="E173:G173 E178:G178" name="Діапазон3"/>
    <protectedRange sqref="A200:G200" name="Діапазон5"/>
    <protectedRange sqref="A216:G216" name="Діапазон7"/>
    <protectedRange sqref="D240:G242" name="Діапазон9"/>
    <protectedRange sqref="A150:G155" name="Діапазон11"/>
    <protectedRange sqref="B259:D259 B261:D261 B263:D263 B265:D268 B274:D274 B276:D276 B278:D278 B280:D281" name="Діапазон12_1"/>
    <protectedRange sqref="A325:G328" name="Діапазон8_1"/>
    <protectedRange sqref="C295:F303" name="Діапазон6_1"/>
    <protectedRange sqref="E273:G281" name="Діапазон4_1"/>
    <protectedRange sqref="E258:G268" name="Діапазон2_1"/>
    <protectedRange sqref="E270:G270" name="Діапазон3_1"/>
    <protectedRange sqref="A291:G291" name="Діапазон5_1"/>
    <protectedRange sqref="A307:G307" name="Діапазон7_1"/>
    <protectedRange sqref="D331:G333" name="Діапазон9_1"/>
    <protectedRange sqref="A247:G252" name="Діапазон11_1"/>
    <protectedRange sqref="B351:D351 B353:D353 B355:D355 B357:D360 B366:D366 B368:D368 B370:D370 B372:D373" name="Діапазон12_3"/>
    <protectedRange sqref="A417:G420" name="Діапазон8_3"/>
    <protectedRange sqref="C387:F395" name="Діапазон6_3"/>
    <protectedRange sqref="E365:G373" name="Діапазон4_3"/>
    <protectedRange sqref="E350:G360" name="Діапазон2_3"/>
    <protectedRange sqref="E362:G362" name="Діапазон3_3"/>
    <protectedRange sqref="A383:G383" name="Діапазон5_3"/>
    <protectedRange sqref="A399:G399" name="Діапазон7_3"/>
    <protectedRange sqref="D423:G425" name="Діапазон9_3"/>
    <protectedRange sqref="A339:G344" name="Діапазон11_3"/>
    <protectedRange sqref="B442:D442 B444:D444 B446:D446 B448:D451 B457:D457 B459:D459 B461:D461 B463:D464" name="Діапазон12_4"/>
    <protectedRange sqref="A508:G511" name="Діапазон8_4"/>
    <protectedRange sqref="C478:F486" name="Діапазон6_4"/>
    <protectedRange sqref="E456:G464" name="Діапазон4_4"/>
    <protectedRange sqref="E441:G451" name="Діапазон2_4"/>
    <protectedRange sqref="E453:G453" name="Діапазон3_4"/>
    <protectedRange sqref="A474:G474" name="Діапазон5_4"/>
    <protectedRange sqref="A490:G490" name="Діапазон7_4"/>
    <protectedRange sqref="D514:G516" name="Діапазон9_4"/>
    <protectedRange sqref="A430:G435" name="Діапазон11_4"/>
    <protectedRange sqref="B533:D533 B535:D535 B537:D537 B539:D542 B548:D548 B550:D550 B552:D552 B554:D555" name="Діапазон12_5"/>
    <protectedRange sqref="A599:G602" name="Діапазон8_5"/>
    <protectedRange sqref="C569:F577" name="Діапазон6_5"/>
    <protectedRange sqref="E547:G555" name="Діапазон4_5"/>
    <protectedRange sqref="E532:G542" name="Діапазон2_5"/>
    <protectedRange sqref="E544:G544" name="Діапазон3_5"/>
    <protectedRange sqref="A565:G565" name="Діапазон5_5"/>
    <protectedRange sqref="A581:G581" name="Діапазон7_5"/>
    <protectedRange sqref="D605:G607" name="Діапазон9_5"/>
    <protectedRange sqref="A521:G526" name="Діапазон11_5"/>
    <protectedRange sqref="B624:D624 B626:D626 B628:D628 B630:D633 B639:D639 B641:D641 B643:D643 B645:D646" name="Діапазон12_6"/>
    <protectedRange sqref="A690:G693" name="Діапазон8_6"/>
    <protectedRange sqref="C660:F668" name="Діапазон6_6"/>
    <protectedRange sqref="E638:G646" name="Діапазон4_6"/>
    <protectedRange sqref="E623:G633" name="Діапазон2_6"/>
    <protectedRange sqref="E635:G635" name="Діапазон3_6"/>
    <protectedRange sqref="A656:G656" name="Діапазон5_6"/>
    <protectedRange sqref="A672:G672" name="Діапазон7_6"/>
    <protectedRange sqref="D696:G700" name="Діапазон9_6"/>
    <protectedRange sqref="A612:G617" name="Діапазон11_6"/>
  </protectedRanges>
  <mergeCells count="885">
    <mergeCell ref="A726:G726"/>
    <mergeCell ref="A713:G713"/>
    <mergeCell ref="A714:G714"/>
    <mergeCell ref="A715:G715"/>
    <mergeCell ref="A716:E716"/>
    <mergeCell ref="A725:G725"/>
    <mergeCell ref="A724:G724"/>
    <mergeCell ref="A723:G723"/>
    <mergeCell ref="A708:F708"/>
    <mergeCell ref="A722:G722"/>
    <mergeCell ref="A718:G718"/>
    <mergeCell ref="A130:G130"/>
    <mergeCell ref="A131:G131"/>
    <mergeCell ref="A132:G132"/>
    <mergeCell ref="A133:G133"/>
    <mergeCell ref="A703:G703"/>
    <mergeCell ref="A705:G705"/>
    <mergeCell ref="F631:G633"/>
    <mergeCell ref="A637:G637"/>
    <mergeCell ref="A638:A639"/>
    <mergeCell ref="B638:D638"/>
    <mergeCell ref="A656:G656"/>
    <mergeCell ref="A702:G702"/>
    <mergeCell ref="A698:C698"/>
    <mergeCell ref="D698:E698"/>
    <mergeCell ref="F698:G698"/>
    <mergeCell ref="A701:G701"/>
    <mergeCell ref="A711:G711"/>
    <mergeCell ref="A712:G712"/>
    <mergeCell ref="A721:G721"/>
    <mergeCell ref="A717:G717"/>
    <mergeCell ref="D697:E697"/>
    <mergeCell ref="B674:E674"/>
    <mergeCell ref="B675:E675"/>
    <mergeCell ref="A676:E676"/>
    <mergeCell ref="A692:G692"/>
    <mergeCell ref="F697:G697"/>
    <mergeCell ref="A710:G710"/>
    <mergeCell ref="A693:G693"/>
    <mergeCell ref="A694:G694"/>
    <mergeCell ref="A690:G690"/>
    <mergeCell ref="A706:G706"/>
    <mergeCell ref="D695:E695"/>
    <mergeCell ref="D696:E696"/>
    <mergeCell ref="F696:G696"/>
    <mergeCell ref="F695:G695"/>
    <mergeCell ref="A696:C696"/>
    <mergeCell ref="A695:C695"/>
    <mergeCell ref="A720:G720"/>
    <mergeCell ref="A707:G707"/>
    <mergeCell ref="A697:C697"/>
    <mergeCell ref="A660:B660"/>
    <mergeCell ref="C660:G668"/>
    <mergeCell ref="A661:B661"/>
    <mergeCell ref="A662:B662"/>
    <mergeCell ref="A666:B666"/>
    <mergeCell ref="A667:B667"/>
    <mergeCell ref="A672:G672"/>
    <mergeCell ref="A687:G687"/>
    <mergeCell ref="A689:G689"/>
    <mergeCell ref="A670:F670"/>
    <mergeCell ref="A663:B663"/>
    <mergeCell ref="A664:B664"/>
    <mergeCell ref="A665:B665"/>
    <mergeCell ref="A668:B668"/>
    <mergeCell ref="B683:E683"/>
    <mergeCell ref="B684:E684"/>
    <mergeCell ref="A669:F669"/>
    <mergeCell ref="A623:A624"/>
    <mergeCell ref="B623:D623"/>
    <mergeCell ref="E623:G624"/>
    <mergeCell ref="A644:A645"/>
    <mergeCell ref="B644:D644"/>
    <mergeCell ref="A632:A633"/>
    <mergeCell ref="B632:D632"/>
    <mergeCell ref="B633:D633"/>
    <mergeCell ref="A691:G691"/>
    <mergeCell ref="A625:A626"/>
    <mergeCell ref="B625:D625"/>
    <mergeCell ref="E638:E639"/>
    <mergeCell ref="F638:G643"/>
    <mergeCell ref="B639:D639"/>
    <mergeCell ref="A640:A641"/>
    <mergeCell ref="E635:G635"/>
    <mergeCell ref="A134:G134"/>
    <mergeCell ref="A135:G135"/>
    <mergeCell ref="A147:G147"/>
    <mergeCell ref="A622:G622"/>
    <mergeCell ref="B629:D629"/>
    <mergeCell ref="E629:G630"/>
    <mergeCell ref="A118:G118"/>
    <mergeCell ref="A119:G119"/>
    <mergeCell ref="A128:G128"/>
    <mergeCell ref="A120:G120"/>
    <mergeCell ref="A121:G121"/>
    <mergeCell ref="A123:G123"/>
    <mergeCell ref="A127:G127"/>
    <mergeCell ref="A122:G122"/>
    <mergeCell ref="A124:G124"/>
    <mergeCell ref="A125:G125"/>
    <mergeCell ref="A126:G126"/>
    <mergeCell ref="B630:D630"/>
    <mergeCell ref="E627:G628"/>
    <mergeCell ref="B624:D624"/>
    <mergeCell ref="A617:G617"/>
    <mergeCell ref="B628:D628"/>
    <mergeCell ref="A629:A630"/>
    <mergeCell ref="A619:G619"/>
    <mergeCell ref="F112:G112"/>
    <mergeCell ref="A114:G114"/>
    <mergeCell ref="A117:G117"/>
    <mergeCell ref="F111:G111"/>
    <mergeCell ref="A55:G55"/>
    <mergeCell ref="F109:G109"/>
    <mergeCell ref="C109:E109"/>
    <mergeCell ref="A110:B110"/>
    <mergeCell ref="F110:G110"/>
    <mergeCell ref="C110:E110"/>
    <mergeCell ref="E102:G102"/>
    <mergeCell ref="C99:D99"/>
    <mergeCell ref="F91:G91"/>
    <mergeCell ref="A98:G98"/>
    <mergeCell ref="A116:G116"/>
    <mergeCell ref="C111:E111"/>
    <mergeCell ref="A115:G115"/>
    <mergeCell ref="A111:B111"/>
    <mergeCell ref="A112:B112"/>
    <mergeCell ref="C112:E112"/>
    <mergeCell ref="A85:B85"/>
    <mergeCell ref="A91:C91"/>
    <mergeCell ref="A109:B109"/>
    <mergeCell ref="E100:G100"/>
    <mergeCell ref="E101:G101"/>
    <mergeCell ref="A104:B104"/>
    <mergeCell ref="E104:G104"/>
    <mergeCell ref="E105:G105"/>
    <mergeCell ref="E107:G107"/>
    <mergeCell ref="A105:B105"/>
    <mergeCell ref="A106:B106"/>
    <mergeCell ref="A107:B107"/>
    <mergeCell ref="F89:G89"/>
    <mergeCell ref="A88:C88"/>
    <mergeCell ref="E106:G106"/>
    <mergeCell ref="E99:G99"/>
    <mergeCell ref="A96:E96"/>
    <mergeCell ref="F94:G94"/>
    <mergeCell ref="F95:G95"/>
    <mergeCell ref="A94:E94"/>
    <mergeCell ref="A102:B102"/>
    <mergeCell ref="C100:D100"/>
    <mergeCell ref="C102:D102"/>
    <mergeCell ref="C101:D101"/>
    <mergeCell ref="A99:B99"/>
    <mergeCell ref="F96:G96"/>
    <mergeCell ref="F82:G82"/>
    <mergeCell ref="D88:E88"/>
    <mergeCell ref="A86:B86"/>
    <mergeCell ref="A81:C81"/>
    <mergeCell ref="A82:C82"/>
    <mergeCell ref="A84:B84"/>
    <mergeCell ref="A100:B100"/>
    <mergeCell ref="A101:B101"/>
    <mergeCell ref="F76:G76"/>
    <mergeCell ref="F77:G77"/>
    <mergeCell ref="A93:E93"/>
    <mergeCell ref="A95:E95"/>
    <mergeCell ref="A90:C90"/>
    <mergeCell ref="D90:E90"/>
    <mergeCell ref="F90:G90"/>
    <mergeCell ref="F93:G93"/>
    <mergeCell ref="D91:E91"/>
    <mergeCell ref="A80:C80"/>
    <mergeCell ref="A83:G83"/>
    <mergeCell ref="D81:E81"/>
    <mergeCell ref="D82:E82"/>
    <mergeCell ref="F88:G88"/>
    <mergeCell ref="A89:C89"/>
    <mergeCell ref="D89:E89"/>
    <mergeCell ref="A79:C79"/>
    <mergeCell ref="D79:E79"/>
    <mergeCell ref="F79:G79"/>
    <mergeCell ref="F81:G81"/>
    <mergeCell ref="D80:E80"/>
    <mergeCell ref="F80:G80"/>
    <mergeCell ref="A78:G78"/>
    <mergeCell ref="A75:C75"/>
    <mergeCell ref="D72:G72"/>
    <mergeCell ref="F75:G75"/>
    <mergeCell ref="A73:G73"/>
    <mergeCell ref="A74:C74"/>
    <mergeCell ref="D74:E74"/>
    <mergeCell ref="F74:G74"/>
    <mergeCell ref="A72:C72"/>
    <mergeCell ref="A76:C76"/>
    <mergeCell ref="A77:C77"/>
    <mergeCell ref="D75:E75"/>
    <mergeCell ref="D76:E76"/>
    <mergeCell ref="D77:E77"/>
    <mergeCell ref="D70:G70"/>
    <mergeCell ref="D71:G71"/>
    <mergeCell ref="A70:C70"/>
    <mergeCell ref="A71:C71"/>
    <mergeCell ref="A64:G64"/>
    <mergeCell ref="A67:G67"/>
    <mergeCell ref="A68:G68"/>
    <mergeCell ref="A69:C69"/>
    <mergeCell ref="A66:G66"/>
    <mergeCell ref="A65:G65"/>
    <mergeCell ref="D69:G69"/>
    <mergeCell ref="A60:G60"/>
    <mergeCell ref="F50:G50"/>
    <mergeCell ref="D51:E51"/>
    <mergeCell ref="F51:G51"/>
    <mergeCell ref="A56:G56"/>
    <mergeCell ref="A53:G53"/>
    <mergeCell ref="A54:G54"/>
    <mergeCell ref="A52:C52"/>
    <mergeCell ref="A58:G58"/>
    <mergeCell ref="A57:G57"/>
    <mergeCell ref="A47:G47"/>
    <mergeCell ref="A40:G40"/>
    <mergeCell ref="A34:G34"/>
    <mergeCell ref="A48:C48"/>
    <mergeCell ref="D48:E48"/>
    <mergeCell ref="F48:G48"/>
    <mergeCell ref="A42:G42"/>
    <mergeCell ref="A43:G43"/>
    <mergeCell ref="A44:G44"/>
    <mergeCell ref="A35:G35"/>
    <mergeCell ref="A36:G36"/>
    <mergeCell ref="A38:G38"/>
    <mergeCell ref="A39:G39"/>
    <mergeCell ref="A46:G46"/>
    <mergeCell ref="A37:G37"/>
    <mergeCell ref="A45:G45"/>
    <mergeCell ref="A27:G27"/>
    <mergeCell ref="A28:G28"/>
    <mergeCell ref="A41:G41"/>
    <mergeCell ref="A29:G29"/>
    <mergeCell ref="A30:G30"/>
    <mergeCell ref="A33:G33"/>
    <mergeCell ref="A32:G32"/>
    <mergeCell ref="A63:G63"/>
    <mergeCell ref="A61:G61"/>
    <mergeCell ref="A49:C49"/>
    <mergeCell ref="A50:C50"/>
    <mergeCell ref="D52:E52"/>
    <mergeCell ref="F52:G52"/>
    <mergeCell ref="A51:C51"/>
    <mergeCell ref="D49:E49"/>
    <mergeCell ref="F49:G49"/>
    <mergeCell ref="D50:E50"/>
    <mergeCell ref="A59:G59"/>
    <mergeCell ref="A1:G1"/>
    <mergeCell ref="A3:G3"/>
    <mergeCell ref="A4:G4"/>
    <mergeCell ref="A5:G5"/>
    <mergeCell ref="A13:G13"/>
    <mergeCell ref="A14:G14"/>
    <mergeCell ref="A11:G11"/>
    <mergeCell ref="A22:G22"/>
    <mergeCell ref="A6:G6"/>
    <mergeCell ref="A16:G16"/>
    <mergeCell ref="A7:G7"/>
    <mergeCell ref="A10:G10"/>
    <mergeCell ref="A8:G8"/>
    <mergeCell ref="A12:G12"/>
    <mergeCell ref="A9:G9"/>
    <mergeCell ref="A15:G15"/>
    <mergeCell ref="A23:G23"/>
    <mergeCell ref="A31:G31"/>
    <mergeCell ref="A25:G25"/>
    <mergeCell ref="A26:G26"/>
    <mergeCell ref="A17:G17"/>
    <mergeCell ref="A18:G18"/>
    <mergeCell ref="A19:G19"/>
    <mergeCell ref="A21:G21"/>
    <mergeCell ref="A20:G20"/>
    <mergeCell ref="A24:G24"/>
    <mergeCell ref="B685:E685"/>
    <mergeCell ref="A678:G678"/>
    <mergeCell ref="B680:E680"/>
    <mergeCell ref="B681:E681"/>
    <mergeCell ref="B682:E682"/>
    <mergeCell ref="A642:A643"/>
    <mergeCell ref="B642:D642"/>
    <mergeCell ref="E640:E641"/>
    <mergeCell ref="B641:D641"/>
    <mergeCell ref="B643:D643"/>
    <mergeCell ref="B648:D648"/>
    <mergeCell ref="E648:G648"/>
    <mergeCell ref="E644:G645"/>
    <mergeCell ref="B645:D645"/>
    <mergeCell ref="E642:E643"/>
    <mergeCell ref="B640:D640"/>
    <mergeCell ref="A657:G657"/>
    <mergeCell ref="A659:B659"/>
    <mergeCell ref="E646:G646"/>
    <mergeCell ref="B647:D647"/>
    <mergeCell ref="F607:G607"/>
    <mergeCell ref="A609:G609"/>
    <mergeCell ref="A614:C614"/>
    <mergeCell ref="A612:G612"/>
    <mergeCell ref="B613:E613"/>
    <mergeCell ref="E625:G626"/>
    <mergeCell ref="A653:G653"/>
    <mergeCell ref="A655:G655"/>
    <mergeCell ref="B646:D646"/>
    <mergeCell ref="B649:D649"/>
    <mergeCell ref="A651:G651"/>
    <mergeCell ref="B626:D626"/>
    <mergeCell ref="B636:D636"/>
    <mergeCell ref="A615:G615"/>
    <mergeCell ref="B634:D634"/>
    <mergeCell ref="B631:D631"/>
    <mergeCell ref="A627:A628"/>
    <mergeCell ref="B627:D627"/>
    <mergeCell ref="B635:D635"/>
    <mergeCell ref="B621:D621"/>
    <mergeCell ref="A606:C606"/>
    <mergeCell ref="D606:E606"/>
    <mergeCell ref="F606:G606"/>
    <mergeCell ref="A605:C605"/>
    <mergeCell ref="D605:E605"/>
    <mergeCell ref="F605:G605"/>
    <mergeCell ref="A616:C616"/>
    <mergeCell ref="E616:G616"/>
    <mergeCell ref="A602:G602"/>
    <mergeCell ref="A603:G603"/>
    <mergeCell ref="A604:C604"/>
    <mergeCell ref="D604:E604"/>
    <mergeCell ref="A611:G611"/>
    <mergeCell ref="A607:C607"/>
    <mergeCell ref="D607:E607"/>
    <mergeCell ref="F604:G604"/>
    <mergeCell ref="A596:G596"/>
    <mergeCell ref="A598:G598"/>
    <mergeCell ref="A599:G599"/>
    <mergeCell ref="A600:G600"/>
    <mergeCell ref="A601:G601"/>
    <mergeCell ref="A572:B572"/>
    <mergeCell ref="A573:B573"/>
    <mergeCell ref="A574:B574"/>
    <mergeCell ref="A575:B575"/>
    <mergeCell ref="B593:E593"/>
    <mergeCell ref="B594:E594"/>
    <mergeCell ref="A585:E585"/>
    <mergeCell ref="A587:G587"/>
    <mergeCell ref="B589:E589"/>
    <mergeCell ref="A565:G565"/>
    <mergeCell ref="B591:E591"/>
    <mergeCell ref="A579:F579"/>
    <mergeCell ref="A581:G581"/>
    <mergeCell ref="B583:E583"/>
    <mergeCell ref="B584:E584"/>
    <mergeCell ref="B550:D550"/>
    <mergeCell ref="A560:G560"/>
    <mergeCell ref="A562:G562"/>
    <mergeCell ref="A564:G564"/>
    <mergeCell ref="A553:A554"/>
    <mergeCell ref="B553:D553"/>
    <mergeCell ref="E553:G554"/>
    <mergeCell ref="B554:D554"/>
    <mergeCell ref="B592:E592"/>
    <mergeCell ref="A569:B569"/>
    <mergeCell ref="C569:G577"/>
    <mergeCell ref="A570:B570"/>
    <mergeCell ref="A571:B571"/>
    <mergeCell ref="B555:D555"/>
    <mergeCell ref="B556:D556"/>
    <mergeCell ref="B557:D557"/>
    <mergeCell ref="E557:G557"/>
    <mergeCell ref="B558:D558"/>
    <mergeCell ref="B590:E590"/>
    <mergeCell ref="A576:B576"/>
    <mergeCell ref="A577:B577"/>
    <mergeCell ref="A566:G566"/>
    <mergeCell ref="A568:B568"/>
    <mergeCell ref="A578:F578"/>
    <mergeCell ref="E555:G555"/>
    <mergeCell ref="B545:D545"/>
    <mergeCell ref="A546:G546"/>
    <mergeCell ref="A547:A548"/>
    <mergeCell ref="B547:D547"/>
    <mergeCell ref="E547:E548"/>
    <mergeCell ref="F547:G552"/>
    <mergeCell ref="E538:G539"/>
    <mergeCell ref="B539:D539"/>
    <mergeCell ref="A541:A542"/>
    <mergeCell ref="B541:D541"/>
    <mergeCell ref="B542:D542"/>
    <mergeCell ref="E544:G544"/>
    <mergeCell ref="F540:G542"/>
    <mergeCell ref="B544:D544"/>
    <mergeCell ref="B543:D543"/>
    <mergeCell ref="A551:A552"/>
    <mergeCell ref="B551:D551"/>
    <mergeCell ref="E551:E552"/>
    <mergeCell ref="B552:D552"/>
    <mergeCell ref="B548:D548"/>
    <mergeCell ref="A549:A550"/>
    <mergeCell ref="B549:D549"/>
    <mergeCell ref="E549:E550"/>
    <mergeCell ref="A538:A539"/>
    <mergeCell ref="B540:D540"/>
    <mergeCell ref="B533:D533"/>
    <mergeCell ref="A536:A537"/>
    <mergeCell ref="B536:D536"/>
    <mergeCell ref="E536:G537"/>
    <mergeCell ref="A532:A533"/>
    <mergeCell ref="B532:D532"/>
    <mergeCell ref="B537:D537"/>
    <mergeCell ref="E532:G533"/>
    <mergeCell ref="E534:G535"/>
    <mergeCell ref="B535:D535"/>
    <mergeCell ref="A534:A535"/>
    <mergeCell ref="B534:D534"/>
    <mergeCell ref="B538:D538"/>
    <mergeCell ref="A531:G531"/>
    <mergeCell ref="B522:E522"/>
    <mergeCell ref="A516:C516"/>
    <mergeCell ref="D516:E516"/>
    <mergeCell ref="F516:G516"/>
    <mergeCell ref="A518:G518"/>
    <mergeCell ref="A525:C525"/>
    <mergeCell ref="E525:G525"/>
    <mergeCell ref="A511:G511"/>
    <mergeCell ref="A512:G512"/>
    <mergeCell ref="A513:C513"/>
    <mergeCell ref="D513:E513"/>
    <mergeCell ref="A521:G521"/>
    <mergeCell ref="A524:G524"/>
    <mergeCell ref="A523:C523"/>
    <mergeCell ref="D514:E514"/>
    <mergeCell ref="B530:D530"/>
    <mergeCell ref="A520:G520"/>
    <mergeCell ref="A526:G526"/>
    <mergeCell ref="A528:G528"/>
    <mergeCell ref="B502:E502"/>
    <mergeCell ref="B503:E503"/>
    <mergeCell ref="A494:E494"/>
    <mergeCell ref="A496:G496"/>
    <mergeCell ref="B498:E498"/>
    <mergeCell ref="F513:G513"/>
    <mergeCell ref="A515:C515"/>
    <mergeCell ref="D515:E515"/>
    <mergeCell ref="F515:G515"/>
    <mergeCell ref="A514:C514"/>
    <mergeCell ref="A505:G505"/>
    <mergeCell ref="A507:G507"/>
    <mergeCell ref="A508:G508"/>
    <mergeCell ref="A509:G509"/>
    <mergeCell ref="A510:G510"/>
    <mergeCell ref="F514:G514"/>
    <mergeCell ref="A477:B477"/>
    <mergeCell ref="A487:F487"/>
    <mergeCell ref="B501:E501"/>
    <mergeCell ref="A478:B478"/>
    <mergeCell ref="C478:G486"/>
    <mergeCell ref="A479:B479"/>
    <mergeCell ref="A480:B480"/>
    <mergeCell ref="A474:G474"/>
    <mergeCell ref="B500:E500"/>
    <mergeCell ref="A488:F488"/>
    <mergeCell ref="A490:G490"/>
    <mergeCell ref="B492:E492"/>
    <mergeCell ref="B493:E493"/>
    <mergeCell ref="B499:E499"/>
    <mergeCell ref="A485:B485"/>
    <mergeCell ref="A486:B486"/>
    <mergeCell ref="A475:G475"/>
    <mergeCell ref="A481:B481"/>
    <mergeCell ref="A482:B482"/>
    <mergeCell ref="A483:B483"/>
    <mergeCell ref="A484:B484"/>
    <mergeCell ref="A469:G469"/>
    <mergeCell ref="A471:G471"/>
    <mergeCell ref="A473:G473"/>
    <mergeCell ref="A462:A463"/>
    <mergeCell ref="B462:D462"/>
    <mergeCell ref="E462:G463"/>
    <mergeCell ref="B463:D463"/>
    <mergeCell ref="B464:D464"/>
    <mergeCell ref="B465:D465"/>
    <mergeCell ref="B466:D466"/>
    <mergeCell ref="E466:G466"/>
    <mergeCell ref="E464:G464"/>
    <mergeCell ref="B467:D467"/>
    <mergeCell ref="B458:D458"/>
    <mergeCell ref="E458:E459"/>
    <mergeCell ref="B459:D459"/>
    <mergeCell ref="A455:G455"/>
    <mergeCell ref="A456:A457"/>
    <mergeCell ref="B456:D456"/>
    <mergeCell ref="E456:E457"/>
    <mergeCell ref="F456:G461"/>
    <mergeCell ref="B457:D457"/>
    <mergeCell ref="A458:A459"/>
    <mergeCell ref="A460:A461"/>
    <mergeCell ref="B460:D460"/>
    <mergeCell ref="E460:E461"/>
    <mergeCell ref="B461:D461"/>
    <mergeCell ref="B453:D453"/>
    <mergeCell ref="B452:D452"/>
    <mergeCell ref="B447:D447"/>
    <mergeCell ref="A450:A451"/>
    <mergeCell ref="B450:D450"/>
    <mergeCell ref="B451:D451"/>
    <mergeCell ref="A443:A444"/>
    <mergeCell ref="E453:G453"/>
    <mergeCell ref="B454:D454"/>
    <mergeCell ref="F449:G451"/>
    <mergeCell ref="E447:G448"/>
    <mergeCell ref="B448:D448"/>
    <mergeCell ref="A441:A442"/>
    <mergeCell ref="B441:D441"/>
    <mergeCell ref="B446:D446"/>
    <mergeCell ref="E441:G442"/>
    <mergeCell ref="A447:A448"/>
    <mergeCell ref="B449:D449"/>
    <mergeCell ref="B442:D442"/>
    <mergeCell ref="B443:D443"/>
    <mergeCell ref="A445:A446"/>
    <mergeCell ref="B445:D445"/>
    <mergeCell ref="F425:G425"/>
    <mergeCell ref="A427:G427"/>
    <mergeCell ref="E443:G444"/>
    <mergeCell ref="B444:D444"/>
    <mergeCell ref="B439:D439"/>
    <mergeCell ref="A429:G429"/>
    <mergeCell ref="A432:C432"/>
    <mergeCell ref="E445:G446"/>
    <mergeCell ref="A434:C434"/>
    <mergeCell ref="E434:G434"/>
    <mergeCell ref="B431:E431"/>
    <mergeCell ref="F422:G422"/>
    <mergeCell ref="A424:C424"/>
    <mergeCell ref="D424:E424"/>
    <mergeCell ref="F424:G424"/>
    <mergeCell ref="A423:C423"/>
    <mergeCell ref="D423:E423"/>
    <mergeCell ref="F423:G423"/>
    <mergeCell ref="A440:G440"/>
    <mergeCell ref="A425:C425"/>
    <mergeCell ref="D425:E425"/>
    <mergeCell ref="A430:G430"/>
    <mergeCell ref="A435:G435"/>
    <mergeCell ref="A437:G437"/>
    <mergeCell ref="A396:F396"/>
    <mergeCell ref="A397:F397"/>
    <mergeCell ref="A395:B395"/>
    <mergeCell ref="B402:E402"/>
    <mergeCell ref="A399:G399"/>
    <mergeCell ref="B401:E401"/>
    <mergeCell ref="A419:G419"/>
    <mergeCell ref="A433:G433"/>
    <mergeCell ref="A414:G414"/>
    <mergeCell ref="A416:G416"/>
    <mergeCell ref="A417:G417"/>
    <mergeCell ref="A418:G418"/>
    <mergeCell ref="B410:E410"/>
    <mergeCell ref="B411:E411"/>
    <mergeCell ref="A420:G420"/>
    <mergeCell ref="A421:G421"/>
    <mergeCell ref="A422:C422"/>
    <mergeCell ref="D422:E422"/>
    <mergeCell ref="B412:E412"/>
    <mergeCell ref="A403:E403"/>
    <mergeCell ref="A405:G405"/>
    <mergeCell ref="B407:E407"/>
    <mergeCell ref="B408:E408"/>
    <mergeCell ref="B409:E409"/>
    <mergeCell ref="A386:B386"/>
    <mergeCell ref="A387:B387"/>
    <mergeCell ref="C387:G395"/>
    <mergeCell ref="A388:B388"/>
    <mergeCell ref="A389:B389"/>
    <mergeCell ref="A390:B390"/>
    <mergeCell ref="A391:B391"/>
    <mergeCell ref="A392:B392"/>
    <mergeCell ref="A393:B393"/>
    <mergeCell ref="A394:B394"/>
    <mergeCell ref="A384:G384"/>
    <mergeCell ref="B370:D370"/>
    <mergeCell ref="A383:G383"/>
    <mergeCell ref="A371:A372"/>
    <mergeCell ref="B371:D371"/>
    <mergeCell ref="E371:G372"/>
    <mergeCell ref="B372:D372"/>
    <mergeCell ref="B376:D376"/>
    <mergeCell ref="A378:G378"/>
    <mergeCell ref="A380:G380"/>
    <mergeCell ref="A382:G382"/>
    <mergeCell ref="B373:D373"/>
    <mergeCell ref="E373:G373"/>
    <mergeCell ref="B374:D374"/>
    <mergeCell ref="B375:D375"/>
    <mergeCell ref="E375:G375"/>
    <mergeCell ref="A364:G364"/>
    <mergeCell ref="B361:D361"/>
    <mergeCell ref="B362:D362"/>
    <mergeCell ref="E362:G362"/>
    <mergeCell ref="B363:D363"/>
    <mergeCell ref="A365:A366"/>
    <mergeCell ref="B365:D365"/>
    <mergeCell ref="E365:E366"/>
    <mergeCell ref="F365:G370"/>
    <mergeCell ref="B366:D366"/>
    <mergeCell ref="A367:A368"/>
    <mergeCell ref="B367:D367"/>
    <mergeCell ref="A369:A370"/>
    <mergeCell ref="B369:D369"/>
    <mergeCell ref="E369:E370"/>
    <mergeCell ref="E367:E368"/>
    <mergeCell ref="B368:D368"/>
    <mergeCell ref="A356:A357"/>
    <mergeCell ref="B356:D356"/>
    <mergeCell ref="A354:A355"/>
    <mergeCell ref="B354:D354"/>
    <mergeCell ref="E354:G355"/>
    <mergeCell ref="B340:E340"/>
    <mergeCell ref="B355:D355"/>
    <mergeCell ref="A359:A360"/>
    <mergeCell ref="B359:D359"/>
    <mergeCell ref="E359:E360"/>
    <mergeCell ref="B360:D360"/>
    <mergeCell ref="E350:G351"/>
    <mergeCell ref="B351:D351"/>
    <mergeCell ref="A350:A351"/>
    <mergeCell ref="B350:D350"/>
    <mergeCell ref="F358:G360"/>
    <mergeCell ref="B358:D358"/>
    <mergeCell ref="E356:G357"/>
    <mergeCell ref="B357:D357"/>
    <mergeCell ref="B348:D348"/>
    <mergeCell ref="A349:G349"/>
    <mergeCell ref="B352:D352"/>
    <mergeCell ref="E352:G353"/>
    <mergeCell ref="B353:D353"/>
    <mergeCell ref="A341:C341"/>
    <mergeCell ref="A342:G342"/>
    <mergeCell ref="A343:C343"/>
    <mergeCell ref="E343:G343"/>
    <mergeCell ref="A352:A353"/>
    <mergeCell ref="A344:G344"/>
    <mergeCell ref="A346:G346"/>
    <mergeCell ref="A339:G339"/>
    <mergeCell ref="A331:C331"/>
    <mergeCell ref="D331:E331"/>
    <mergeCell ref="F331:G331"/>
    <mergeCell ref="A332:C332"/>
    <mergeCell ref="D332:E332"/>
    <mergeCell ref="F332:G332"/>
    <mergeCell ref="A338:G338"/>
    <mergeCell ref="A336:G336"/>
    <mergeCell ref="A333:C333"/>
    <mergeCell ref="D333:E333"/>
    <mergeCell ref="F333:G333"/>
    <mergeCell ref="A326:G326"/>
    <mergeCell ref="B319:E319"/>
    <mergeCell ref="B320:E320"/>
    <mergeCell ref="A322:G322"/>
    <mergeCell ref="A324:G324"/>
    <mergeCell ref="A325:G325"/>
    <mergeCell ref="A328:G328"/>
    <mergeCell ref="A329:G329"/>
    <mergeCell ref="A330:C330"/>
    <mergeCell ref="D330:E330"/>
    <mergeCell ref="F330:G330"/>
    <mergeCell ref="A327:G327"/>
    <mergeCell ref="A303:B303"/>
    <mergeCell ref="A292:G292"/>
    <mergeCell ref="A294:B294"/>
    <mergeCell ref="B315:E315"/>
    <mergeCell ref="B316:E316"/>
    <mergeCell ref="B317:E317"/>
    <mergeCell ref="A304:F304"/>
    <mergeCell ref="B318:E318"/>
    <mergeCell ref="A295:B295"/>
    <mergeCell ref="C295:G303"/>
    <mergeCell ref="A296:B296"/>
    <mergeCell ref="A297:B297"/>
    <mergeCell ref="A298:B298"/>
    <mergeCell ref="A305:F305"/>
    <mergeCell ref="A307:G307"/>
    <mergeCell ref="B309:E309"/>
    <mergeCell ref="B310:E310"/>
    <mergeCell ref="A311:E311"/>
    <mergeCell ref="A313:G313"/>
    <mergeCell ref="A279:A280"/>
    <mergeCell ref="B279:D279"/>
    <mergeCell ref="E279:G280"/>
    <mergeCell ref="B280:D280"/>
    <mergeCell ref="B281:D281"/>
    <mergeCell ref="A302:B302"/>
    <mergeCell ref="B284:D284"/>
    <mergeCell ref="A286:G286"/>
    <mergeCell ref="B274:D274"/>
    <mergeCell ref="A275:A276"/>
    <mergeCell ref="B275:D275"/>
    <mergeCell ref="E275:E276"/>
    <mergeCell ref="B276:D276"/>
    <mergeCell ref="E281:G281"/>
    <mergeCell ref="B282:D282"/>
    <mergeCell ref="B283:D283"/>
    <mergeCell ref="E283:G283"/>
    <mergeCell ref="A291:G291"/>
    <mergeCell ref="A288:G288"/>
    <mergeCell ref="A290:G290"/>
    <mergeCell ref="A299:B299"/>
    <mergeCell ref="A300:B300"/>
    <mergeCell ref="A301:B301"/>
    <mergeCell ref="B271:D271"/>
    <mergeCell ref="A277:A278"/>
    <mergeCell ref="B277:D277"/>
    <mergeCell ref="E277:E278"/>
    <mergeCell ref="B278:D278"/>
    <mergeCell ref="A272:G272"/>
    <mergeCell ref="A273:A274"/>
    <mergeCell ref="B273:D273"/>
    <mergeCell ref="E273:E274"/>
    <mergeCell ref="F273:G278"/>
    <mergeCell ref="A257:G257"/>
    <mergeCell ref="A258:A259"/>
    <mergeCell ref="B258:D258"/>
    <mergeCell ref="E258:G259"/>
    <mergeCell ref="B259:D259"/>
    <mergeCell ref="A254:G254"/>
    <mergeCell ref="B256:D256"/>
    <mergeCell ref="A250:G250"/>
    <mergeCell ref="B269:D269"/>
    <mergeCell ref="B270:D270"/>
    <mergeCell ref="E270:G270"/>
    <mergeCell ref="A260:A261"/>
    <mergeCell ref="B260:D260"/>
    <mergeCell ref="E260:G261"/>
    <mergeCell ref="B261:D261"/>
    <mergeCell ref="A264:A265"/>
    <mergeCell ref="B264:D264"/>
    <mergeCell ref="F266:G268"/>
    <mergeCell ref="E262:G263"/>
    <mergeCell ref="A267:A268"/>
    <mergeCell ref="B267:D267"/>
    <mergeCell ref="B268:D268"/>
    <mergeCell ref="A262:A263"/>
    <mergeCell ref="B262:D262"/>
    <mergeCell ref="E264:G265"/>
    <mergeCell ref="B265:D265"/>
    <mergeCell ref="B266:D266"/>
    <mergeCell ref="B263:D263"/>
    <mergeCell ref="A251:C251"/>
    <mergeCell ref="E251:G251"/>
    <mergeCell ref="A252:G252"/>
    <mergeCell ref="A244:G244"/>
    <mergeCell ref="F241:G241"/>
    <mergeCell ref="F242:G242"/>
    <mergeCell ref="A247:G247"/>
    <mergeCell ref="B248:E248"/>
    <mergeCell ref="A197:G197"/>
    <mergeCell ref="B226:E226"/>
    <mergeCell ref="B229:E229"/>
    <mergeCell ref="B228:E228"/>
    <mergeCell ref="B227:E227"/>
    <mergeCell ref="B219:E219"/>
    <mergeCell ref="A220:E220"/>
    <mergeCell ref="A222:G222"/>
    <mergeCell ref="B225:E225"/>
    <mergeCell ref="B224:E224"/>
    <mergeCell ref="A249:C249"/>
    <mergeCell ref="E184:E185"/>
    <mergeCell ref="C204:G212"/>
    <mergeCell ref="B192:D192"/>
    <mergeCell ref="B193:D193"/>
    <mergeCell ref="E190:G190"/>
    <mergeCell ref="F182:G187"/>
    <mergeCell ref="A182:A183"/>
    <mergeCell ref="A246:G246"/>
    <mergeCell ref="E188:G189"/>
    <mergeCell ref="E192:G192"/>
    <mergeCell ref="A199:G199"/>
    <mergeCell ref="A200:G200"/>
    <mergeCell ref="A207:B207"/>
    <mergeCell ref="A201:G201"/>
    <mergeCell ref="A203:B203"/>
    <mergeCell ref="A195:G195"/>
    <mergeCell ref="A204:B204"/>
    <mergeCell ref="A205:B205"/>
    <mergeCell ref="A208:B208"/>
    <mergeCell ref="A206:B206"/>
    <mergeCell ref="E186:E187"/>
    <mergeCell ref="E173:G173"/>
    <mergeCell ref="F175:G177"/>
    <mergeCell ref="B185:D185"/>
    <mergeCell ref="B170:D170"/>
    <mergeCell ref="B176:D176"/>
    <mergeCell ref="B184:D184"/>
    <mergeCell ref="A181:G181"/>
    <mergeCell ref="B182:D182"/>
    <mergeCell ref="B177:D177"/>
    <mergeCell ref="B180:D180"/>
    <mergeCell ref="B179:D179"/>
    <mergeCell ref="B183:D183"/>
    <mergeCell ref="B172:D172"/>
    <mergeCell ref="B178:D178"/>
    <mergeCell ref="E178:G178"/>
    <mergeCell ref="B174:D174"/>
    <mergeCell ref="E182:E183"/>
    <mergeCell ref="A176:A177"/>
    <mergeCell ref="F169:G171"/>
    <mergeCell ref="B169:D169"/>
    <mergeCell ref="A170:A171"/>
    <mergeCell ref="B171:D171"/>
    <mergeCell ref="B173:D173"/>
    <mergeCell ref="B175:D175"/>
    <mergeCell ref="B191:D191"/>
    <mergeCell ref="A184:A185"/>
    <mergeCell ref="A186:A187"/>
    <mergeCell ref="B187:D187"/>
    <mergeCell ref="B190:D190"/>
    <mergeCell ref="B189:D189"/>
    <mergeCell ref="A188:A189"/>
    <mergeCell ref="B188:D188"/>
    <mergeCell ref="B186:D186"/>
    <mergeCell ref="A165:A166"/>
    <mergeCell ref="B168:D168"/>
    <mergeCell ref="B163:D163"/>
    <mergeCell ref="B164:D164"/>
    <mergeCell ref="B159:D159"/>
    <mergeCell ref="A141:G141"/>
    <mergeCell ref="E161:G162"/>
    <mergeCell ref="A154:C154"/>
    <mergeCell ref="E154:G154"/>
    <mergeCell ref="F145:G145"/>
    <mergeCell ref="B151:E151"/>
    <mergeCell ref="A150:G150"/>
    <mergeCell ref="B161:D161"/>
    <mergeCell ref="B162:D162"/>
    <mergeCell ref="A167:A168"/>
    <mergeCell ref="A160:G160"/>
    <mergeCell ref="A161:A162"/>
    <mergeCell ref="B165:D165"/>
    <mergeCell ref="B166:D166"/>
    <mergeCell ref="B167:D167"/>
    <mergeCell ref="A214:F214"/>
    <mergeCell ref="A137:G137"/>
    <mergeCell ref="A139:G139"/>
    <mergeCell ref="A140:G140"/>
    <mergeCell ref="B144:D144"/>
    <mergeCell ref="F144:G144"/>
    <mergeCell ref="A211:B211"/>
    <mergeCell ref="B143:D143"/>
    <mergeCell ref="F143:G143"/>
    <mergeCell ref="A155:G155"/>
    <mergeCell ref="A157:G157"/>
    <mergeCell ref="A153:G153"/>
    <mergeCell ref="B145:D145"/>
    <mergeCell ref="A149:G149"/>
    <mergeCell ref="A152:C152"/>
    <mergeCell ref="A163:A164"/>
    <mergeCell ref="E163:G164"/>
    <mergeCell ref="E165:G166"/>
    <mergeCell ref="E167:G168"/>
    <mergeCell ref="A216:G216"/>
    <mergeCell ref="A209:B209"/>
    <mergeCell ref="B218:E218"/>
    <mergeCell ref="F240:G240"/>
    <mergeCell ref="A231:G231"/>
    <mergeCell ref="A233:G233"/>
    <mergeCell ref="A234:G234"/>
    <mergeCell ref="A235:G235"/>
    <mergeCell ref="A238:G238"/>
    <mergeCell ref="F239:G239"/>
    <mergeCell ref="A212:B212"/>
    <mergeCell ref="A213:F213"/>
    <mergeCell ref="A210:B210"/>
    <mergeCell ref="A237:G237"/>
    <mergeCell ref="D239:E239"/>
    <mergeCell ref="A239:C239"/>
    <mergeCell ref="A236:G236"/>
    <mergeCell ref="A240:C240"/>
    <mergeCell ref="A241:C241"/>
    <mergeCell ref="A242:C242"/>
    <mergeCell ref="D240:E240"/>
    <mergeCell ref="D241:E241"/>
    <mergeCell ref="D242:E242"/>
  </mergeCells>
  <phoneticPr fontId="16" type="noConversion"/>
  <hyperlinks>
    <hyperlink ref="A123" r:id="rId1"/>
    <hyperlink ref="A717" r:id="rId2"/>
  </hyperlinks>
  <pageMargins left="1.1811023622047245" right="0.59055118110236227" top="0.78740157480314965" bottom="0.78740157480314965" header="0" footer="0"/>
  <pageSetup paperSize="9" scale="84" fitToHeight="0"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0BC39CA8873B8B45993651282D670931" ma:contentTypeVersion="2" ma:contentTypeDescription="Створення нового документа." ma:contentTypeScope="" ma:versionID="195b06a8ad12da7c86864001025bb2a8">
  <xsd:schema xmlns:xsd="http://www.w3.org/2001/XMLSchema" xmlns:xs="http://www.w3.org/2001/XMLSchema" xmlns:p="http://schemas.microsoft.com/office/2006/metadata/properties" xmlns:ns2="54e2fc25-ab46-4cf3-b1e7-d71183faf0b3" targetNamespace="http://schemas.microsoft.com/office/2006/metadata/properties" ma:root="true" ma:fieldsID="e946497ee34f11528384b6190f82d852" ns2:_="">
    <xsd:import namespace="54e2fc25-ab46-4cf3-b1e7-d71183faf0b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2fc25-ab46-4cf3-b1e7-d71183faf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9C7ED4-E38D-4045-B65D-D5E76BCCD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2fc25-ab46-4cf3-b1e7-d71183faf0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CA7650-EFC3-47E2-A759-81E8B838BC75}">
  <ds:schemaRefs>
    <ds:schemaRef ds:uri="http://schemas.microsoft.com/sharepoint/v3/contenttype/forms"/>
  </ds:schemaRefs>
</ds:datastoreItem>
</file>

<file path=customXml/itemProps3.xml><?xml version="1.0" encoding="utf-8"?>
<ds:datastoreItem xmlns:ds="http://schemas.openxmlformats.org/officeDocument/2006/customXml" ds:itemID="{0400B522-2D14-4119-BB92-79A59413977F}">
  <ds:schemaRefs>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http://purl.org/dc/elements/1.1/"/>
    <ds:schemaRef ds:uri="54e2fc25-ab46-4cf3-b1e7-d71183faf0b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Загальний</vt:lpstr>
      <vt:lpstr>Загальний!Область_печати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2019-03-11T13:37:01Z</cp:lastPrinted>
  <dcterms:created xsi:type="dcterms:W3CDTF">2018-02-07T09:59:02Z</dcterms:created>
  <dcterms:modified xsi:type="dcterms:W3CDTF">2019-03-12T12:15:48Z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0x0101000BC39CA8873B8B45993651282D670931</vt:lpwstr>
  </property>
</Properties>
</file>